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28830" windowHeight="6480"/>
  </bookViews>
  <sheets>
    <sheet name="Synthèse" sheetId="1" r:id="rId1"/>
    <sheet name="Echéancier Calcul" sheetId="2" state="hidden" r:id="rId2"/>
  </sheets>
  <calcPr calcId="145621"/>
</workbook>
</file>

<file path=xl/calcChain.xml><?xml version="1.0" encoding="utf-8"?>
<calcChain xmlns="http://schemas.openxmlformats.org/spreadsheetml/2006/main">
  <c r="D13" i="1" l="1"/>
  <c r="E2" i="1" s="1"/>
  <c r="B12" i="1" l="1"/>
  <c r="B11" i="1"/>
  <c r="B10" i="1"/>
  <c r="D16" i="1" l="1"/>
  <c r="D11" i="1" l="1"/>
  <c r="D14" i="1" l="1"/>
  <c r="D12" i="1" l="1"/>
  <c r="D10" i="1" l="1"/>
  <c r="E502" i="2" l="1"/>
  <c r="E504" i="2"/>
  <c r="E505" i="2"/>
  <c r="E508" i="2"/>
  <c r="E509" i="2"/>
  <c r="E512" i="2"/>
  <c r="E513" i="2"/>
  <c r="E516" i="2"/>
  <c r="E517" i="2"/>
  <c r="E520" i="2"/>
  <c r="E521" i="2"/>
  <c r="E524" i="2"/>
  <c r="E525" i="2"/>
  <c r="E528" i="2"/>
  <c r="E529" i="2"/>
  <c r="E503" i="2"/>
  <c r="E506" i="2"/>
  <c r="E511" i="2"/>
  <c r="E514" i="2"/>
  <c r="E519" i="2"/>
  <c r="E522" i="2"/>
  <c r="E527" i="2"/>
  <c r="E562" i="2"/>
  <c r="E563" i="2"/>
  <c r="E564" i="2"/>
  <c r="E565" i="2"/>
  <c r="E566" i="2"/>
  <c r="E567" i="2"/>
  <c r="E568" i="2"/>
  <c r="E569" i="2"/>
  <c r="E570" i="2"/>
  <c r="E571" i="2"/>
  <c r="E572" i="2"/>
  <c r="E573" i="2"/>
  <c r="E574" i="2"/>
  <c r="E575" i="2"/>
  <c r="E576" i="2"/>
  <c r="E577" i="2"/>
  <c r="E507" i="2"/>
  <c r="E510" i="2"/>
  <c r="E515" i="2"/>
  <c r="E518" i="2"/>
  <c r="E523" i="2"/>
  <c r="E526" i="2"/>
  <c r="E530" i="2"/>
  <c r="E531" i="2"/>
  <c r="E532" i="2"/>
  <c r="E533" i="2"/>
  <c r="E534" i="2"/>
  <c r="E535" i="2"/>
  <c r="E536" i="2"/>
  <c r="E537" i="2"/>
  <c r="E538" i="2"/>
  <c r="E539" i="2"/>
  <c r="E540" i="2"/>
  <c r="E541" i="2"/>
  <c r="E542" i="2"/>
  <c r="E543" i="2"/>
  <c r="E544" i="2"/>
  <c r="E545" i="2"/>
  <c r="E546" i="2"/>
  <c r="E547" i="2"/>
  <c r="E548" i="2"/>
  <c r="E549" i="2"/>
  <c r="E550" i="2"/>
  <c r="E551" i="2"/>
  <c r="E552" i="2"/>
  <c r="E553" i="2"/>
  <c r="E554" i="2"/>
  <c r="E555" i="2"/>
  <c r="E556" i="2"/>
  <c r="E557" i="2"/>
  <c r="E558" i="2"/>
  <c r="E559" i="2"/>
  <c r="E560" i="2"/>
  <c r="E561" i="2"/>
  <c r="E593" i="2"/>
  <c r="E594" i="2"/>
  <c r="E596" i="2"/>
  <c r="E598" i="2"/>
  <c r="E599" i="2"/>
  <c r="E423" i="2"/>
  <c r="E424" i="2"/>
  <c r="E427" i="2"/>
  <c r="E428" i="2"/>
  <c r="E431" i="2"/>
  <c r="E432" i="2"/>
  <c r="E435" i="2"/>
  <c r="E436" i="2"/>
  <c r="E439" i="2"/>
  <c r="E440" i="2"/>
  <c r="E443" i="2"/>
  <c r="E444" i="2"/>
  <c r="E447" i="2"/>
  <c r="E448" i="2"/>
  <c r="E450" i="2"/>
  <c r="E451" i="2"/>
  <c r="E454" i="2"/>
  <c r="E455" i="2"/>
  <c r="E458" i="2"/>
  <c r="E459" i="2"/>
  <c r="E462" i="2"/>
  <c r="E463" i="2"/>
  <c r="E466" i="2"/>
  <c r="E467" i="2"/>
  <c r="E470" i="2"/>
  <c r="E471" i="2"/>
  <c r="E474" i="2"/>
  <c r="E475" i="2"/>
  <c r="E478" i="2"/>
  <c r="E479" i="2"/>
  <c r="E482" i="2"/>
  <c r="E483" i="2"/>
  <c r="E486" i="2"/>
  <c r="E487" i="2"/>
  <c r="E490" i="2"/>
  <c r="E491" i="2"/>
  <c r="E494" i="2"/>
  <c r="E495" i="2"/>
  <c r="E578" i="2"/>
  <c r="E579" i="2"/>
  <c r="E580" i="2"/>
  <c r="E581" i="2"/>
  <c r="E582" i="2"/>
  <c r="E583" i="2"/>
  <c r="E584" i="2"/>
  <c r="E585" i="2"/>
  <c r="E586" i="2"/>
  <c r="E587" i="2"/>
  <c r="E588" i="2"/>
  <c r="E589" i="2"/>
  <c r="E590" i="2"/>
  <c r="E591" i="2"/>
  <c r="E592" i="2"/>
  <c r="E597" i="2"/>
  <c r="E600" i="2"/>
  <c r="E422" i="2"/>
  <c r="E425" i="2"/>
  <c r="E430" i="2"/>
  <c r="E433" i="2"/>
  <c r="E438" i="2"/>
  <c r="E441" i="2"/>
  <c r="E449" i="2"/>
  <c r="E452" i="2"/>
  <c r="E460" i="2"/>
  <c r="E465" i="2"/>
  <c r="E473" i="2"/>
  <c r="E484" i="2"/>
  <c r="E489" i="2"/>
  <c r="E595" i="2"/>
  <c r="E601" i="2"/>
  <c r="E426" i="2"/>
  <c r="E429" i="2"/>
  <c r="E434" i="2"/>
  <c r="E437" i="2"/>
  <c r="E442" i="2"/>
  <c r="E445" i="2"/>
  <c r="E453" i="2"/>
  <c r="E456" i="2"/>
  <c r="E461" i="2"/>
  <c r="E464" i="2"/>
  <c r="E469" i="2"/>
  <c r="E472" i="2"/>
  <c r="E477" i="2"/>
  <c r="E480" i="2"/>
  <c r="E485" i="2"/>
  <c r="E488" i="2"/>
  <c r="E493" i="2"/>
  <c r="E498" i="2"/>
  <c r="E499" i="2"/>
  <c r="E500" i="2"/>
  <c r="E501" i="2"/>
  <c r="E446" i="2"/>
  <c r="E457" i="2"/>
  <c r="E468" i="2"/>
  <c r="E476" i="2"/>
  <c r="E481" i="2"/>
  <c r="E492" i="2"/>
  <c r="E496" i="2"/>
  <c r="E497" i="2"/>
  <c r="E3" i="2"/>
  <c r="E5" i="2"/>
  <c r="E7" i="2"/>
  <c r="E4" i="2"/>
  <c r="E8" i="2"/>
  <c r="E10" i="2"/>
  <c r="E12" i="2"/>
  <c r="E14" i="2"/>
  <c r="E16" i="2"/>
  <c r="E18" i="2"/>
  <c r="E20" i="2"/>
  <c r="E22" i="2"/>
  <c r="E24" i="2"/>
  <c r="E26" i="2"/>
  <c r="E28" i="2"/>
  <c r="E30" i="2"/>
  <c r="E6" i="2"/>
  <c r="E9" i="2"/>
  <c r="E11" i="2"/>
  <c r="E13" i="2"/>
  <c r="E15" i="2"/>
  <c r="E17" i="2"/>
  <c r="E19" i="2"/>
  <c r="E21" i="2"/>
  <c r="E23" i="2"/>
  <c r="E25" i="2"/>
  <c r="E27" i="2"/>
  <c r="E29" i="2"/>
  <c r="E31" i="2"/>
  <c r="E33" i="2"/>
  <c r="E35" i="2"/>
  <c r="E37" i="2"/>
  <c r="E39" i="2"/>
  <c r="E41" i="2"/>
  <c r="E43" i="2"/>
  <c r="E45" i="2"/>
  <c r="E47" i="2"/>
  <c r="E49" i="2"/>
  <c r="E51" i="2"/>
  <c r="E53" i="2"/>
  <c r="E55" i="2"/>
  <c r="E57" i="2"/>
  <c r="E59" i="2"/>
  <c r="E61" i="2"/>
  <c r="E63" i="2"/>
  <c r="E65" i="2"/>
  <c r="E67" i="2"/>
  <c r="E69" i="2"/>
  <c r="E71" i="2"/>
  <c r="E73" i="2"/>
  <c r="E75" i="2"/>
  <c r="E77" i="2"/>
  <c r="E79" i="2"/>
  <c r="E81" i="2"/>
  <c r="E83" i="2"/>
  <c r="E85" i="2"/>
  <c r="E87" i="2"/>
  <c r="E89" i="2"/>
  <c r="E91" i="2"/>
  <c r="E93" i="2"/>
  <c r="E95" i="2"/>
  <c r="E97" i="2"/>
  <c r="E99" i="2"/>
  <c r="E101" i="2"/>
  <c r="E103" i="2"/>
  <c r="E105" i="2"/>
  <c r="E107" i="2"/>
  <c r="E109" i="2"/>
  <c r="E111" i="2"/>
  <c r="E113" i="2"/>
  <c r="E115" i="2"/>
  <c r="E117" i="2"/>
  <c r="E119" i="2"/>
  <c r="E121" i="2"/>
  <c r="E123" i="2"/>
  <c r="E125" i="2"/>
  <c r="E127" i="2"/>
  <c r="E129" i="2"/>
  <c r="E131" i="2"/>
  <c r="E133" i="2"/>
  <c r="E135" i="2"/>
  <c r="E137" i="2"/>
  <c r="E139" i="2"/>
  <c r="E141" i="2"/>
  <c r="E143" i="2"/>
  <c r="E145" i="2"/>
  <c r="E147" i="2"/>
  <c r="E149" i="2"/>
  <c r="E151" i="2"/>
  <c r="E153" i="2"/>
  <c r="E155" i="2"/>
  <c r="E157" i="2"/>
  <c r="E159" i="2"/>
  <c r="E161" i="2"/>
  <c r="E163" i="2"/>
  <c r="E165" i="2"/>
  <c r="E167" i="2"/>
  <c r="E169" i="2"/>
  <c r="E171" i="2"/>
  <c r="E173" i="2"/>
  <c r="E175" i="2"/>
  <c r="E177" i="2"/>
  <c r="E179" i="2"/>
  <c r="E181" i="2"/>
  <c r="E183" i="2"/>
  <c r="E185" i="2"/>
  <c r="E187" i="2"/>
  <c r="E189" i="2"/>
  <c r="E191" i="2"/>
  <c r="E193" i="2"/>
  <c r="E195" i="2"/>
  <c r="E197" i="2"/>
  <c r="E199" i="2"/>
  <c r="E201" i="2"/>
  <c r="E203" i="2"/>
  <c r="E205" i="2"/>
  <c r="E207" i="2"/>
  <c r="E209" i="2"/>
  <c r="E211" i="2"/>
  <c r="E213" i="2"/>
  <c r="E215" i="2"/>
  <c r="E217" i="2"/>
  <c r="E219" i="2"/>
  <c r="E221" i="2"/>
  <c r="E223" i="2"/>
  <c r="E225" i="2"/>
  <c r="E227" i="2"/>
  <c r="E229" i="2"/>
  <c r="E231" i="2"/>
  <c r="E233" i="2"/>
  <c r="E235" i="2"/>
  <c r="E237" i="2"/>
  <c r="E239" i="2"/>
  <c r="E241" i="2"/>
  <c r="E243" i="2"/>
  <c r="E245" i="2"/>
  <c r="E247" i="2"/>
  <c r="E249" i="2"/>
  <c r="E251" i="2"/>
  <c r="E253" i="2"/>
  <c r="E255" i="2"/>
  <c r="E257" i="2"/>
  <c r="E259" i="2"/>
  <c r="E261" i="2"/>
  <c r="E263" i="2"/>
  <c r="E265" i="2"/>
  <c r="E267" i="2"/>
  <c r="E269" i="2"/>
  <c r="E271" i="2"/>
  <c r="E273" i="2"/>
  <c r="E275" i="2"/>
  <c r="E277" i="2"/>
  <c r="E279" i="2"/>
  <c r="E281" i="2"/>
  <c r="E283" i="2"/>
  <c r="E285" i="2"/>
  <c r="E287" i="2"/>
  <c r="E289" i="2"/>
  <c r="E291" i="2"/>
  <c r="E293" i="2"/>
  <c r="E295" i="2"/>
  <c r="E297" i="2"/>
  <c r="E299" i="2"/>
  <c r="E301" i="2"/>
  <c r="E303" i="2"/>
  <c r="E305" i="2"/>
  <c r="E307" i="2"/>
  <c r="E309" i="2"/>
  <c r="E311" i="2"/>
  <c r="E313" i="2"/>
  <c r="E315" i="2"/>
  <c r="E317" i="2"/>
  <c r="E319" i="2"/>
  <c r="E321" i="2"/>
  <c r="E323" i="2"/>
  <c r="E325" i="2"/>
  <c r="E327" i="2"/>
  <c r="E329" i="2"/>
  <c r="E32" i="2"/>
  <c r="E36" i="2"/>
  <c r="E40" i="2"/>
  <c r="E44" i="2"/>
  <c r="E48" i="2"/>
  <c r="E52" i="2"/>
  <c r="E56" i="2"/>
  <c r="E60" i="2"/>
  <c r="E64" i="2"/>
  <c r="E68" i="2"/>
  <c r="E72" i="2"/>
  <c r="E76" i="2"/>
  <c r="E80" i="2"/>
  <c r="E84" i="2"/>
  <c r="E88" i="2"/>
  <c r="E92" i="2"/>
  <c r="E96" i="2"/>
  <c r="E100" i="2"/>
  <c r="E104" i="2"/>
  <c r="E108" i="2"/>
  <c r="E112" i="2"/>
  <c r="E116" i="2"/>
  <c r="E120" i="2"/>
  <c r="E124" i="2"/>
  <c r="E128" i="2"/>
  <c r="E132" i="2"/>
  <c r="E136" i="2"/>
  <c r="E140" i="2"/>
  <c r="E144" i="2"/>
  <c r="E148" i="2"/>
  <c r="E152" i="2"/>
  <c r="E156" i="2"/>
  <c r="E160" i="2"/>
  <c r="E164" i="2"/>
  <c r="E168" i="2"/>
  <c r="E172" i="2"/>
  <c r="E176" i="2"/>
  <c r="E180" i="2"/>
  <c r="E184" i="2"/>
  <c r="E188" i="2"/>
  <c r="E192" i="2"/>
  <c r="E196" i="2"/>
  <c r="E200" i="2"/>
  <c r="E204" i="2"/>
  <c r="E208" i="2"/>
  <c r="E212" i="2"/>
  <c r="E216" i="2"/>
  <c r="E220" i="2"/>
  <c r="E224" i="2"/>
  <c r="E228" i="2"/>
  <c r="E232" i="2"/>
  <c r="E236" i="2"/>
  <c r="E240" i="2"/>
  <c r="E244" i="2"/>
  <c r="E248" i="2"/>
  <c r="E252" i="2"/>
  <c r="E256" i="2"/>
  <c r="E260" i="2"/>
  <c r="E264" i="2"/>
  <c r="E268" i="2"/>
  <c r="E272" i="2"/>
  <c r="E276" i="2"/>
  <c r="E280" i="2"/>
  <c r="E284" i="2"/>
  <c r="E288" i="2"/>
  <c r="E292" i="2"/>
  <c r="E296" i="2"/>
  <c r="E300" i="2"/>
  <c r="E304" i="2"/>
  <c r="E308" i="2"/>
  <c r="E312" i="2"/>
  <c r="E316" i="2"/>
  <c r="E320" i="2"/>
  <c r="E324" i="2"/>
  <c r="E328" i="2"/>
  <c r="E331" i="2"/>
  <c r="E333" i="2"/>
  <c r="E335" i="2"/>
  <c r="E337" i="2"/>
  <c r="E339" i="2"/>
  <c r="E341" i="2"/>
  <c r="E391" i="2"/>
  <c r="E393" i="2"/>
  <c r="E395" i="2"/>
  <c r="E397" i="2"/>
  <c r="E399" i="2"/>
  <c r="E401" i="2"/>
  <c r="E403" i="2"/>
  <c r="E405" i="2"/>
  <c r="E407" i="2"/>
  <c r="E409" i="2"/>
  <c r="E411" i="2"/>
  <c r="E413" i="2"/>
  <c r="E415" i="2"/>
  <c r="E417" i="2"/>
  <c r="E419" i="2"/>
  <c r="E421" i="2"/>
  <c r="E2" i="2"/>
  <c r="E34" i="2"/>
  <c r="E42" i="2"/>
  <c r="E46" i="2"/>
  <c r="E50" i="2"/>
  <c r="E54" i="2"/>
  <c r="E58" i="2"/>
  <c r="E62" i="2"/>
  <c r="E66" i="2"/>
  <c r="E70" i="2"/>
  <c r="E74" i="2"/>
  <c r="E78" i="2"/>
  <c r="E82" i="2"/>
  <c r="E86" i="2"/>
  <c r="E90" i="2"/>
  <c r="E98" i="2"/>
  <c r="E102" i="2"/>
  <c r="E106" i="2"/>
  <c r="E110" i="2"/>
  <c r="E114" i="2"/>
  <c r="E122" i="2"/>
  <c r="E126" i="2"/>
  <c r="E134" i="2"/>
  <c r="E138" i="2"/>
  <c r="E38" i="2"/>
  <c r="E94" i="2"/>
  <c r="E118" i="2"/>
  <c r="E130" i="2"/>
  <c r="E142" i="2"/>
  <c r="E150" i="2"/>
  <c r="E158" i="2"/>
  <c r="E166" i="2"/>
  <c r="E174" i="2"/>
  <c r="E182" i="2"/>
  <c r="E190" i="2"/>
  <c r="E198" i="2"/>
  <c r="E206" i="2"/>
  <c r="E214" i="2"/>
  <c r="E222" i="2"/>
  <c r="E230" i="2"/>
  <c r="E238" i="2"/>
  <c r="E246" i="2"/>
  <c r="E254" i="2"/>
  <c r="E262" i="2"/>
  <c r="E270" i="2"/>
  <c r="E278" i="2"/>
  <c r="E286" i="2"/>
  <c r="E294" i="2"/>
  <c r="E302" i="2"/>
  <c r="E310" i="2"/>
  <c r="E318" i="2"/>
  <c r="E326" i="2"/>
  <c r="E332" i="2"/>
  <c r="E336" i="2"/>
  <c r="E340" i="2"/>
  <c r="E343" i="2"/>
  <c r="E345" i="2"/>
  <c r="E347" i="2"/>
  <c r="E349" i="2"/>
  <c r="E351" i="2"/>
  <c r="E353" i="2"/>
  <c r="E355" i="2"/>
  <c r="E357" i="2"/>
  <c r="E359" i="2"/>
  <c r="E361" i="2"/>
  <c r="E363" i="2"/>
  <c r="E365" i="2"/>
  <c r="E367" i="2"/>
  <c r="E369" i="2"/>
  <c r="E371" i="2"/>
  <c r="E373" i="2"/>
  <c r="E375" i="2"/>
  <c r="E377" i="2"/>
  <c r="E379" i="2"/>
  <c r="E381" i="2"/>
  <c r="E383" i="2"/>
  <c r="E385" i="2"/>
  <c r="E387" i="2"/>
  <c r="E389" i="2"/>
  <c r="E392" i="2"/>
  <c r="E396" i="2"/>
  <c r="E400" i="2"/>
  <c r="E404" i="2"/>
  <c r="E408" i="2"/>
  <c r="E412" i="2"/>
  <c r="E416" i="2"/>
  <c r="E420" i="2"/>
  <c r="E146" i="2"/>
  <c r="E154" i="2"/>
  <c r="E162" i="2"/>
  <c r="E170" i="2"/>
  <c r="E178" i="2"/>
  <c r="E186" i="2"/>
  <c r="E194" i="2"/>
  <c r="E202" i="2"/>
  <c r="E210" i="2"/>
  <c r="E218" i="2"/>
  <c r="E226" i="2"/>
  <c r="E234" i="2"/>
  <c r="E242" i="2"/>
  <c r="E250" i="2"/>
  <c r="E258" i="2"/>
  <c r="E266" i="2"/>
  <c r="E274" i="2"/>
  <c r="E282" i="2"/>
  <c r="E290" i="2"/>
  <c r="E298" i="2"/>
  <c r="E306" i="2"/>
  <c r="E314" i="2"/>
  <c r="E322" i="2"/>
  <c r="E330" i="2"/>
  <c r="E334" i="2"/>
  <c r="E338" i="2"/>
  <c r="E342" i="2"/>
  <c r="E344" i="2"/>
  <c r="E346" i="2"/>
  <c r="E348" i="2"/>
  <c r="E350" i="2"/>
  <c r="E352" i="2"/>
  <c r="E354" i="2"/>
  <c r="E356" i="2"/>
  <c r="E358" i="2"/>
  <c r="E360" i="2"/>
  <c r="E362" i="2"/>
  <c r="E364" i="2"/>
  <c r="E366" i="2"/>
  <c r="E368" i="2"/>
  <c r="E370" i="2"/>
  <c r="E372" i="2"/>
  <c r="E374" i="2"/>
  <c r="E376" i="2"/>
  <c r="E378" i="2"/>
  <c r="E380" i="2"/>
  <c r="E382" i="2"/>
  <c r="E384" i="2"/>
  <c r="E386" i="2"/>
  <c r="E388" i="2"/>
  <c r="E390" i="2"/>
  <c r="E394" i="2"/>
  <c r="E398" i="2"/>
  <c r="E402" i="2"/>
  <c r="E406" i="2"/>
  <c r="E410" i="2"/>
  <c r="E414" i="2"/>
  <c r="E418" i="2"/>
  <c r="K4" i="1"/>
  <c r="K13" i="1"/>
  <c r="K15" i="1"/>
  <c r="K17" i="1"/>
  <c r="K9" i="1"/>
  <c r="K5" i="1"/>
  <c r="K19" i="1"/>
  <c r="A497" i="2" l="1"/>
  <c r="D497" i="2"/>
  <c r="C497" i="2"/>
  <c r="D492" i="2"/>
  <c r="A492" i="2"/>
  <c r="C492" i="2"/>
  <c r="C476" i="2"/>
  <c r="D476" i="2"/>
  <c r="A476" i="2"/>
  <c r="C457" i="2"/>
  <c r="D457" i="2"/>
  <c r="A457" i="2"/>
  <c r="A501" i="2"/>
  <c r="D501" i="2"/>
  <c r="C501" i="2"/>
  <c r="A499" i="2"/>
  <c r="D499" i="2"/>
  <c r="C499" i="2"/>
  <c r="C493" i="2"/>
  <c r="D493" i="2"/>
  <c r="A493" i="2"/>
  <c r="C485" i="2"/>
  <c r="D485" i="2"/>
  <c r="A485" i="2"/>
  <c r="C477" i="2"/>
  <c r="D477" i="2"/>
  <c r="A477" i="2"/>
  <c r="C469" i="2"/>
  <c r="D469" i="2"/>
  <c r="A469" i="2"/>
  <c r="C461" i="2"/>
  <c r="D461" i="2"/>
  <c r="A461" i="2"/>
  <c r="C453" i="2"/>
  <c r="D453" i="2"/>
  <c r="A453" i="2"/>
  <c r="C442" i="2"/>
  <c r="D442" i="2"/>
  <c r="A442" i="2"/>
  <c r="C434" i="2"/>
  <c r="D434" i="2"/>
  <c r="A434" i="2"/>
  <c r="C426" i="2"/>
  <c r="D426" i="2"/>
  <c r="A426" i="2"/>
  <c r="C595" i="2"/>
  <c r="D595" i="2"/>
  <c r="A595" i="2"/>
  <c r="D484" i="2"/>
  <c r="A484" i="2"/>
  <c r="C484" i="2"/>
  <c r="C465" i="2"/>
  <c r="D465" i="2"/>
  <c r="A465" i="2"/>
  <c r="C452" i="2"/>
  <c r="D452" i="2"/>
  <c r="A452" i="2"/>
  <c r="C441" i="2"/>
  <c r="D441" i="2"/>
  <c r="A441" i="2"/>
  <c r="C433" i="2"/>
  <c r="D433" i="2"/>
  <c r="A433" i="2"/>
  <c r="C425" i="2"/>
  <c r="A425" i="2"/>
  <c r="D425" i="2"/>
  <c r="C600" i="2"/>
  <c r="A600" i="2"/>
  <c r="D600" i="2"/>
  <c r="A592" i="2"/>
  <c r="D592" i="2"/>
  <c r="C592" i="2"/>
  <c r="A590" i="2"/>
  <c r="D590" i="2"/>
  <c r="C590" i="2"/>
  <c r="A588" i="2"/>
  <c r="D588" i="2"/>
  <c r="C588" i="2"/>
  <c r="A586" i="2"/>
  <c r="D586" i="2"/>
  <c r="C586" i="2"/>
  <c r="A584" i="2"/>
  <c r="D584" i="2"/>
  <c r="C584" i="2"/>
  <c r="A582" i="2"/>
  <c r="D582" i="2"/>
  <c r="C582" i="2"/>
  <c r="A580" i="2"/>
  <c r="D580" i="2"/>
  <c r="C580" i="2"/>
  <c r="A578" i="2"/>
  <c r="D578" i="2"/>
  <c r="C578" i="2"/>
  <c r="C494" i="2"/>
  <c r="D494" i="2"/>
  <c r="A494" i="2"/>
  <c r="C490" i="2"/>
  <c r="A490" i="2"/>
  <c r="D490" i="2"/>
  <c r="C486" i="2"/>
  <c r="A486" i="2"/>
  <c r="D486" i="2"/>
  <c r="C482" i="2"/>
  <c r="A482" i="2"/>
  <c r="D482" i="2"/>
  <c r="C478" i="2"/>
  <c r="A478" i="2"/>
  <c r="D478" i="2"/>
  <c r="C474" i="2"/>
  <c r="D474" i="2"/>
  <c r="A474" i="2"/>
  <c r="C470" i="2"/>
  <c r="D470" i="2"/>
  <c r="A470" i="2"/>
  <c r="C466" i="2"/>
  <c r="D466" i="2"/>
  <c r="A466" i="2"/>
  <c r="C462" i="2"/>
  <c r="D462" i="2"/>
  <c r="A462" i="2"/>
  <c r="C458" i="2"/>
  <c r="D458" i="2"/>
  <c r="A458" i="2"/>
  <c r="C454" i="2"/>
  <c r="D454" i="2"/>
  <c r="A454" i="2"/>
  <c r="A450" i="2"/>
  <c r="D450" i="2"/>
  <c r="C450" i="2"/>
  <c r="C447" i="2"/>
  <c r="D447" i="2"/>
  <c r="A447" i="2"/>
  <c r="C443" i="2"/>
  <c r="D443" i="2"/>
  <c r="A443" i="2"/>
  <c r="C439" i="2"/>
  <c r="D439" i="2"/>
  <c r="A439" i="2"/>
  <c r="C435" i="2"/>
  <c r="D435" i="2"/>
  <c r="A435" i="2"/>
  <c r="C431" i="2"/>
  <c r="D431" i="2"/>
  <c r="A431" i="2"/>
  <c r="C427" i="2"/>
  <c r="D427" i="2"/>
  <c r="A427" i="2"/>
  <c r="C423" i="2"/>
  <c r="D423" i="2"/>
  <c r="A423" i="2"/>
  <c r="C598" i="2"/>
  <c r="D598" i="2"/>
  <c r="A598" i="2"/>
  <c r="C594" i="2"/>
  <c r="D594" i="2"/>
  <c r="A594" i="2"/>
  <c r="A561" i="2"/>
  <c r="D561" i="2"/>
  <c r="C561" i="2"/>
  <c r="A559" i="2"/>
  <c r="D559" i="2"/>
  <c r="C559" i="2"/>
  <c r="A557" i="2"/>
  <c r="D557" i="2"/>
  <c r="C557" i="2"/>
  <c r="A555" i="2"/>
  <c r="D555" i="2"/>
  <c r="C555" i="2"/>
  <c r="A553" i="2"/>
  <c r="D553" i="2"/>
  <c r="C553" i="2"/>
  <c r="A551" i="2"/>
  <c r="D551" i="2"/>
  <c r="C551" i="2"/>
  <c r="A549" i="2"/>
  <c r="D549" i="2"/>
  <c r="C549" i="2"/>
  <c r="A547" i="2"/>
  <c r="D547" i="2"/>
  <c r="C547" i="2"/>
  <c r="A545" i="2"/>
  <c r="D545" i="2"/>
  <c r="C545" i="2"/>
  <c r="A543" i="2"/>
  <c r="D543" i="2"/>
  <c r="C543" i="2"/>
  <c r="A541" i="2"/>
  <c r="D541" i="2"/>
  <c r="C541" i="2"/>
  <c r="A539" i="2"/>
  <c r="D539" i="2"/>
  <c r="C539" i="2"/>
  <c r="A537" i="2"/>
  <c r="D537" i="2"/>
  <c r="C537" i="2"/>
  <c r="A535" i="2"/>
  <c r="D535" i="2"/>
  <c r="C535" i="2"/>
  <c r="A533" i="2"/>
  <c r="D533" i="2"/>
  <c r="C533" i="2"/>
  <c r="A531" i="2"/>
  <c r="D531" i="2"/>
  <c r="C531" i="2"/>
  <c r="C526" i="2"/>
  <c r="D526" i="2"/>
  <c r="A526" i="2"/>
  <c r="C518" i="2"/>
  <c r="D518" i="2"/>
  <c r="A518" i="2"/>
  <c r="C510" i="2"/>
  <c r="D510" i="2"/>
  <c r="A510" i="2"/>
  <c r="A577" i="2"/>
  <c r="D577" i="2"/>
  <c r="C577" i="2"/>
  <c r="A575" i="2"/>
  <c r="D575" i="2"/>
  <c r="C575" i="2"/>
  <c r="A573" i="2"/>
  <c r="D573" i="2"/>
  <c r="C573" i="2"/>
  <c r="A571" i="2"/>
  <c r="D571" i="2"/>
  <c r="C571" i="2"/>
  <c r="A569" i="2"/>
  <c r="D569" i="2"/>
  <c r="C569" i="2"/>
  <c r="A567" i="2"/>
  <c r="D567" i="2"/>
  <c r="C567" i="2"/>
  <c r="A565" i="2"/>
  <c r="D565" i="2"/>
  <c r="C565" i="2"/>
  <c r="A563" i="2"/>
  <c r="D563" i="2"/>
  <c r="C563" i="2"/>
  <c r="C527" i="2"/>
  <c r="D527" i="2"/>
  <c r="A527" i="2"/>
  <c r="C519" i="2"/>
  <c r="D519" i="2"/>
  <c r="A519" i="2"/>
  <c r="C511" i="2"/>
  <c r="D511" i="2"/>
  <c r="A511" i="2"/>
  <c r="C503" i="2"/>
  <c r="D503" i="2"/>
  <c r="A503" i="2"/>
  <c r="C528" i="2"/>
  <c r="D528" i="2"/>
  <c r="A528" i="2"/>
  <c r="C524" i="2"/>
  <c r="D524" i="2"/>
  <c r="A524" i="2"/>
  <c r="C520" i="2"/>
  <c r="D520" i="2"/>
  <c r="A520" i="2"/>
  <c r="C516" i="2"/>
  <c r="D516" i="2"/>
  <c r="A516" i="2"/>
  <c r="C512" i="2"/>
  <c r="D512" i="2"/>
  <c r="A512" i="2"/>
  <c r="C508" i="2"/>
  <c r="D508" i="2"/>
  <c r="A508" i="2"/>
  <c r="C504" i="2"/>
  <c r="D504" i="2"/>
  <c r="A504" i="2"/>
  <c r="D496" i="2"/>
  <c r="A496" i="2"/>
  <c r="C496" i="2"/>
  <c r="C481" i="2"/>
  <c r="D481" i="2"/>
  <c r="A481" i="2"/>
  <c r="C468" i="2"/>
  <c r="D468" i="2"/>
  <c r="A468" i="2"/>
  <c r="C446" i="2"/>
  <c r="D446" i="2"/>
  <c r="A446" i="2"/>
  <c r="A500" i="2"/>
  <c r="D500" i="2"/>
  <c r="C500" i="2"/>
  <c r="A498" i="2"/>
  <c r="D498" i="2"/>
  <c r="C498" i="2"/>
  <c r="D488" i="2"/>
  <c r="A488" i="2"/>
  <c r="C488" i="2"/>
  <c r="D480" i="2"/>
  <c r="A480" i="2"/>
  <c r="C480" i="2"/>
  <c r="C472" i="2"/>
  <c r="A472" i="2"/>
  <c r="D472" i="2"/>
  <c r="C464" i="2"/>
  <c r="D464" i="2"/>
  <c r="A464" i="2"/>
  <c r="C456" i="2"/>
  <c r="D456" i="2"/>
  <c r="A456" i="2"/>
  <c r="C445" i="2"/>
  <c r="D445" i="2"/>
  <c r="A445" i="2"/>
  <c r="C437" i="2"/>
  <c r="D437" i="2"/>
  <c r="A437" i="2"/>
  <c r="C429" i="2"/>
  <c r="D429" i="2"/>
  <c r="A429" i="2"/>
  <c r="C601" i="2"/>
  <c r="D601" i="2"/>
  <c r="A601" i="2"/>
  <c r="C489" i="2"/>
  <c r="D489" i="2"/>
  <c r="A489" i="2"/>
  <c r="C473" i="2"/>
  <c r="D473" i="2"/>
  <c r="A473" i="2"/>
  <c r="C460" i="2"/>
  <c r="D460" i="2"/>
  <c r="A460" i="2"/>
  <c r="C449" i="2"/>
  <c r="D449" i="2"/>
  <c r="A449" i="2"/>
  <c r="C438" i="2"/>
  <c r="D438" i="2"/>
  <c r="A438" i="2"/>
  <c r="C430" i="2"/>
  <c r="D430" i="2"/>
  <c r="A430" i="2"/>
  <c r="C422" i="2"/>
  <c r="D422" i="2"/>
  <c r="A422" i="2"/>
  <c r="C597" i="2"/>
  <c r="D597" i="2"/>
  <c r="A597" i="2"/>
  <c r="A591" i="2"/>
  <c r="D591" i="2"/>
  <c r="C591" i="2"/>
  <c r="A589" i="2"/>
  <c r="D589" i="2"/>
  <c r="C589" i="2"/>
  <c r="A587" i="2"/>
  <c r="D587" i="2"/>
  <c r="C587" i="2"/>
  <c r="A585" i="2"/>
  <c r="D585" i="2"/>
  <c r="C585" i="2"/>
  <c r="A583" i="2"/>
  <c r="D583" i="2"/>
  <c r="C583" i="2"/>
  <c r="A581" i="2"/>
  <c r="D581" i="2"/>
  <c r="C581" i="2"/>
  <c r="A579" i="2"/>
  <c r="D579" i="2"/>
  <c r="C579" i="2"/>
  <c r="C495" i="2"/>
  <c r="D495" i="2"/>
  <c r="A495" i="2"/>
  <c r="C491" i="2"/>
  <c r="D491" i="2"/>
  <c r="A491" i="2"/>
  <c r="C487" i="2"/>
  <c r="D487" i="2"/>
  <c r="A487" i="2"/>
  <c r="C483" i="2"/>
  <c r="D483" i="2"/>
  <c r="A483" i="2"/>
  <c r="C479" i="2"/>
  <c r="D479" i="2"/>
  <c r="A479" i="2"/>
  <c r="C475" i="2"/>
  <c r="D475" i="2"/>
  <c r="A475" i="2"/>
  <c r="C471" i="2"/>
  <c r="D471" i="2"/>
  <c r="A471" i="2"/>
  <c r="C467" i="2"/>
  <c r="D467" i="2"/>
  <c r="A467" i="2"/>
  <c r="C463" i="2"/>
  <c r="D463" i="2"/>
  <c r="A463" i="2"/>
  <c r="C459" i="2"/>
  <c r="D459" i="2"/>
  <c r="A459" i="2"/>
  <c r="C455" i="2"/>
  <c r="D455" i="2"/>
  <c r="A455" i="2"/>
  <c r="C451" i="2"/>
  <c r="D451" i="2"/>
  <c r="A451" i="2"/>
  <c r="C448" i="2"/>
  <c r="D448" i="2"/>
  <c r="A448" i="2"/>
  <c r="C444" i="2"/>
  <c r="D444" i="2"/>
  <c r="A444" i="2"/>
  <c r="C440" i="2"/>
  <c r="D440" i="2"/>
  <c r="A440" i="2"/>
  <c r="C436" i="2"/>
  <c r="D436" i="2"/>
  <c r="A436" i="2"/>
  <c r="C432" i="2"/>
  <c r="D432" i="2"/>
  <c r="A432" i="2"/>
  <c r="C428" i="2"/>
  <c r="D428" i="2"/>
  <c r="A428" i="2"/>
  <c r="C424" i="2"/>
  <c r="D424" i="2"/>
  <c r="A424" i="2"/>
  <c r="C599" i="2"/>
  <c r="D599" i="2"/>
  <c r="A599" i="2"/>
  <c r="C596" i="2"/>
  <c r="D596" i="2"/>
  <c r="A596" i="2"/>
  <c r="D593" i="2"/>
  <c r="C593" i="2"/>
  <c r="A593" i="2"/>
  <c r="A560" i="2"/>
  <c r="D560" i="2"/>
  <c r="C560" i="2"/>
  <c r="A558" i="2"/>
  <c r="D558" i="2"/>
  <c r="C558" i="2"/>
  <c r="A556" i="2"/>
  <c r="D556" i="2"/>
  <c r="C556" i="2"/>
  <c r="A554" i="2"/>
  <c r="D554" i="2"/>
  <c r="C554" i="2"/>
  <c r="A552" i="2"/>
  <c r="D552" i="2"/>
  <c r="C552" i="2"/>
  <c r="A550" i="2"/>
  <c r="D550" i="2"/>
  <c r="C550" i="2"/>
  <c r="A548" i="2"/>
  <c r="D548" i="2"/>
  <c r="C548" i="2"/>
  <c r="A546" i="2"/>
  <c r="D546" i="2"/>
  <c r="C546" i="2"/>
  <c r="A544" i="2"/>
  <c r="D544" i="2"/>
  <c r="C544" i="2"/>
  <c r="A542" i="2"/>
  <c r="D542" i="2"/>
  <c r="C542" i="2"/>
  <c r="A540" i="2"/>
  <c r="D540" i="2"/>
  <c r="C540" i="2"/>
  <c r="A538" i="2"/>
  <c r="D538" i="2"/>
  <c r="C538" i="2"/>
  <c r="A536" i="2"/>
  <c r="D536" i="2"/>
  <c r="C536" i="2"/>
  <c r="A534" i="2"/>
  <c r="D534" i="2"/>
  <c r="C534" i="2"/>
  <c r="A532" i="2"/>
  <c r="D532" i="2"/>
  <c r="C532" i="2"/>
  <c r="D530" i="2"/>
  <c r="A530" i="2"/>
  <c r="C530" i="2"/>
  <c r="C523" i="2"/>
  <c r="D523" i="2"/>
  <c r="A523" i="2"/>
  <c r="C515" i="2"/>
  <c r="D515" i="2"/>
  <c r="A515" i="2"/>
  <c r="C507" i="2"/>
  <c r="D507" i="2"/>
  <c r="A507" i="2"/>
  <c r="A576" i="2"/>
  <c r="D576" i="2"/>
  <c r="C576" i="2"/>
  <c r="A574" i="2"/>
  <c r="D574" i="2"/>
  <c r="C574" i="2"/>
  <c r="A572" i="2"/>
  <c r="D572" i="2"/>
  <c r="C572" i="2"/>
  <c r="A570" i="2"/>
  <c r="D570" i="2"/>
  <c r="C570" i="2"/>
  <c r="A568" i="2"/>
  <c r="D568" i="2"/>
  <c r="C568" i="2"/>
  <c r="A566" i="2"/>
  <c r="D566" i="2"/>
  <c r="C566" i="2"/>
  <c r="A564" i="2"/>
  <c r="D564" i="2"/>
  <c r="C564" i="2"/>
  <c r="A562" i="2"/>
  <c r="D562" i="2"/>
  <c r="C562" i="2"/>
  <c r="C522" i="2"/>
  <c r="D522" i="2"/>
  <c r="A522" i="2"/>
  <c r="C514" i="2"/>
  <c r="D514" i="2"/>
  <c r="A514" i="2"/>
  <c r="C506" i="2"/>
  <c r="D506" i="2"/>
  <c r="A506" i="2"/>
  <c r="C529" i="2"/>
  <c r="D529" i="2"/>
  <c r="A529" i="2"/>
  <c r="C525" i="2"/>
  <c r="D525" i="2"/>
  <c r="A525" i="2"/>
  <c r="C521" i="2"/>
  <c r="D521" i="2"/>
  <c r="A521" i="2"/>
  <c r="C517" i="2"/>
  <c r="D517" i="2"/>
  <c r="A517" i="2"/>
  <c r="C513" i="2"/>
  <c r="D513" i="2"/>
  <c r="A513" i="2"/>
  <c r="C509" i="2"/>
  <c r="D509" i="2"/>
  <c r="A509" i="2"/>
  <c r="C505" i="2"/>
  <c r="D505" i="2"/>
  <c r="A505" i="2"/>
  <c r="C502" i="2"/>
  <c r="D502" i="2"/>
  <c r="A502" i="2"/>
  <c r="A406" i="2"/>
  <c r="C406" i="2"/>
  <c r="D406" i="2"/>
  <c r="A390" i="2"/>
  <c r="C390" i="2"/>
  <c r="D390" i="2"/>
  <c r="A382" i="2"/>
  <c r="C382" i="2"/>
  <c r="D382" i="2"/>
  <c r="A374" i="2"/>
  <c r="C374" i="2"/>
  <c r="D374" i="2"/>
  <c r="A366" i="2"/>
  <c r="C366" i="2"/>
  <c r="D366" i="2"/>
  <c r="A358" i="2"/>
  <c r="C358" i="2"/>
  <c r="D358" i="2"/>
  <c r="A418" i="2"/>
  <c r="C418" i="2"/>
  <c r="D418" i="2"/>
  <c r="A410" i="2"/>
  <c r="C410" i="2"/>
  <c r="D410" i="2"/>
  <c r="A402" i="2"/>
  <c r="C402" i="2"/>
  <c r="D402" i="2"/>
  <c r="A394" i="2"/>
  <c r="D394" i="2"/>
  <c r="C394" i="2"/>
  <c r="A388" i="2"/>
  <c r="C388" i="2"/>
  <c r="D388" i="2"/>
  <c r="A384" i="2"/>
  <c r="C384" i="2"/>
  <c r="D384" i="2"/>
  <c r="A380" i="2"/>
  <c r="C380" i="2"/>
  <c r="D380" i="2"/>
  <c r="A376" i="2"/>
  <c r="C376" i="2"/>
  <c r="D376" i="2"/>
  <c r="A372" i="2"/>
  <c r="C372" i="2"/>
  <c r="D372" i="2"/>
  <c r="A368" i="2"/>
  <c r="C368" i="2"/>
  <c r="D368" i="2"/>
  <c r="A364" i="2"/>
  <c r="C364" i="2"/>
  <c r="D364" i="2"/>
  <c r="A360" i="2"/>
  <c r="C360" i="2"/>
  <c r="D360" i="2"/>
  <c r="A356" i="2"/>
  <c r="C356" i="2"/>
  <c r="D356" i="2"/>
  <c r="A352" i="2"/>
  <c r="C352" i="2"/>
  <c r="D352" i="2"/>
  <c r="A348" i="2"/>
  <c r="C348" i="2"/>
  <c r="D348" i="2"/>
  <c r="A344" i="2"/>
  <c r="C344" i="2"/>
  <c r="D344" i="2"/>
  <c r="C338" i="2"/>
  <c r="A338" i="2"/>
  <c r="D338" i="2"/>
  <c r="C330" i="2"/>
  <c r="A330" i="2"/>
  <c r="D330" i="2"/>
  <c r="C314" i="2"/>
  <c r="A314" i="2"/>
  <c r="D314" i="2"/>
  <c r="C298" i="2"/>
  <c r="A298" i="2"/>
  <c r="D298" i="2"/>
  <c r="C282" i="2"/>
  <c r="A282" i="2"/>
  <c r="D282" i="2"/>
  <c r="D266" i="2"/>
  <c r="A266" i="2"/>
  <c r="C266" i="2"/>
  <c r="D250" i="2"/>
  <c r="A250" i="2"/>
  <c r="C250" i="2"/>
  <c r="A234" i="2"/>
  <c r="D234" i="2"/>
  <c r="C234" i="2"/>
  <c r="A218" i="2"/>
  <c r="D218" i="2"/>
  <c r="C218" i="2"/>
  <c r="A202" i="2"/>
  <c r="D202" i="2"/>
  <c r="C202" i="2"/>
  <c r="A186" i="2"/>
  <c r="D186" i="2"/>
  <c r="C186" i="2"/>
  <c r="A170" i="2"/>
  <c r="D170" i="2"/>
  <c r="C170" i="2"/>
  <c r="A154" i="2"/>
  <c r="D154" i="2"/>
  <c r="C154" i="2"/>
  <c r="A420" i="2"/>
  <c r="C420" i="2"/>
  <c r="D420" i="2"/>
  <c r="A412" i="2"/>
  <c r="C412" i="2"/>
  <c r="D412" i="2"/>
  <c r="A404" i="2"/>
  <c r="C404" i="2"/>
  <c r="D404" i="2"/>
  <c r="A396" i="2"/>
  <c r="C396" i="2"/>
  <c r="D396" i="2"/>
  <c r="A389" i="2"/>
  <c r="C389" i="2"/>
  <c r="D389" i="2"/>
  <c r="A385" i="2"/>
  <c r="C385" i="2"/>
  <c r="D385" i="2"/>
  <c r="A381" i="2"/>
  <c r="C381" i="2"/>
  <c r="D381" i="2"/>
  <c r="A377" i="2"/>
  <c r="C377" i="2"/>
  <c r="D377" i="2"/>
  <c r="A373" i="2"/>
  <c r="C373" i="2"/>
  <c r="D373" i="2"/>
  <c r="A369" i="2"/>
  <c r="C369" i="2"/>
  <c r="D369" i="2"/>
  <c r="A365" i="2"/>
  <c r="C365" i="2"/>
  <c r="D365" i="2"/>
  <c r="A361" i="2"/>
  <c r="C361" i="2"/>
  <c r="D361" i="2"/>
  <c r="A357" i="2"/>
  <c r="C357" i="2"/>
  <c r="D357" i="2"/>
  <c r="A353" i="2"/>
  <c r="C353" i="2"/>
  <c r="D353" i="2"/>
  <c r="A349" i="2"/>
  <c r="C349" i="2"/>
  <c r="D349" i="2"/>
  <c r="A345" i="2"/>
  <c r="C345" i="2"/>
  <c r="D345" i="2"/>
  <c r="C340" i="2"/>
  <c r="A340" i="2"/>
  <c r="D340" i="2"/>
  <c r="C332" i="2"/>
  <c r="A332" i="2"/>
  <c r="D332" i="2"/>
  <c r="C318" i="2"/>
  <c r="A318" i="2"/>
  <c r="D318" i="2"/>
  <c r="C302" i="2"/>
  <c r="A302" i="2"/>
  <c r="D302" i="2"/>
  <c r="C286" i="2"/>
  <c r="A286" i="2"/>
  <c r="D286" i="2"/>
  <c r="D270" i="2"/>
  <c r="A270" i="2"/>
  <c r="C270" i="2"/>
  <c r="D254" i="2"/>
  <c r="A254" i="2"/>
  <c r="C254" i="2"/>
  <c r="A238" i="2"/>
  <c r="D238" i="2"/>
  <c r="C238" i="2"/>
  <c r="A222" i="2"/>
  <c r="D222" i="2"/>
  <c r="C222" i="2"/>
  <c r="A206" i="2"/>
  <c r="D206" i="2"/>
  <c r="C206" i="2"/>
  <c r="A190" i="2"/>
  <c r="D190" i="2"/>
  <c r="C190" i="2"/>
  <c r="A174" i="2"/>
  <c r="D174" i="2"/>
  <c r="C174" i="2"/>
  <c r="A158" i="2"/>
  <c r="D158" i="2"/>
  <c r="C158" i="2"/>
  <c r="C142" i="2"/>
  <c r="A142" i="2"/>
  <c r="D142" i="2"/>
  <c r="C118" i="2"/>
  <c r="A118" i="2"/>
  <c r="D118" i="2"/>
  <c r="A38" i="2"/>
  <c r="D38" i="2"/>
  <c r="C38" i="2"/>
  <c r="C134" i="2"/>
  <c r="A134" i="2"/>
  <c r="D134" i="2"/>
  <c r="C122" i="2"/>
  <c r="A122" i="2"/>
  <c r="D122" i="2"/>
  <c r="C110" i="2"/>
  <c r="A110" i="2"/>
  <c r="D110" i="2"/>
  <c r="A102" i="2"/>
  <c r="D102" i="2"/>
  <c r="C102" i="2"/>
  <c r="A90" i="2"/>
  <c r="D90" i="2"/>
  <c r="C90" i="2"/>
  <c r="A82" i="2"/>
  <c r="D82" i="2"/>
  <c r="C82" i="2"/>
  <c r="A74" i="2"/>
  <c r="D74" i="2"/>
  <c r="C74" i="2"/>
  <c r="C66" i="2"/>
  <c r="A66" i="2"/>
  <c r="D66" i="2"/>
  <c r="C58" i="2"/>
  <c r="A58" i="2"/>
  <c r="D58" i="2"/>
  <c r="C50" i="2"/>
  <c r="A50" i="2"/>
  <c r="D50" i="2"/>
  <c r="A42" i="2"/>
  <c r="D42" i="2"/>
  <c r="C42" i="2"/>
  <c r="A2" i="2"/>
  <c r="C2" i="2"/>
  <c r="B2" i="2"/>
  <c r="B3" i="2" s="1"/>
  <c r="D2" i="2"/>
  <c r="F2" i="2"/>
  <c r="F3" i="2" s="1"/>
  <c r="F4" i="2" s="1"/>
  <c r="F5" i="2" s="1"/>
  <c r="F6" i="2" s="1"/>
  <c r="F7" i="2" s="1"/>
  <c r="F8" i="2" s="1"/>
  <c r="F9" i="2" s="1"/>
  <c r="F10" i="2" s="1"/>
  <c r="F11" i="2" s="1"/>
  <c r="F12" i="2" s="1"/>
  <c r="F13" i="2" s="1"/>
  <c r="F14" i="2" s="1"/>
  <c r="F15" i="2" s="1"/>
  <c r="F16" i="2" s="1"/>
  <c r="F17" i="2" s="1"/>
  <c r="F18" i="2" s="1"/>
  <c r="F19" i="2" s="1"/>
  <c r="F20" i="2" s="1"/>
  <c r="F21" i="2" s="1"/>
  <c r="F22" i="2" s="1"/>
  <c r="F23" i="2" s="1"/>
  <c r="F24" i="2" s="1"/>
  <c r="F25" i="2" s="1"/>
  <c r="F26" i="2" s="1"/>
  <c r="F27" i="2" s="1"/>
  <c r="F28" i="2" s="1"/>
  <c r="F29" i="2" s="1"/>
  <c r="F30" i="2" s="1"/>
  <c r="F31" i="2" s="1"/>
  <c r="F32" i="2" s="1"/>
  <c r="F33" i="2" s="1"/>
  <c r="F34" i="2" s="1"/>
  <c r="F35" i="2" s="1"/>
  <c r="F36" i="2" s="1"/>
  <c r="F37" i="2" s="1"/>
  <c r="F38" i="2" s="1"/>
  <c r="F39" i="2" s="1"/>
  <c r="F40" i="2" s="1"/>
  <c r="F41" i="2" s="1"/>
  <c r="F42" i="2" s="1"/>
  <c r="F43" i="2" s="1"/>
  <c r="F44" i="2" s="1"/>
  <c r="F45" i="2" s="1"/>
  <c r="F46" i="2" s="1"/>
  <c r="F47" i="2" s="1"/>
  <c r="F48" i="2" s="1"/>
  <c r="F49" i="2" s="1"/>
  <c r="F50" i="2" s="1"/>
  <c r="F51" i="2" s="1"/>
  <c r="F52" i="2" s="1"/>
  <c r="F53" i="2" s="1"/>
  <c r="F54" i="2" s="1"/>
  <c r="F55" i="2" s="1"/>
  <c r="F56" i="2" s="1"/>
  <c r="F57" i="2" s="1"/>
  <c r="F58" i="2" s="1"/>
  <c r="F59" i="2" s="1"/>
  <c r="F60" i="2" s="1"/>
  <c r="F61" i="2" s="1"/>
  <c r="F62" i="2" s="1"/>
  <c r="F63" i="2" s="1"/>
  <c r="F64" i="2" s="1"/>
  <c r="F65" i="2" s="1"/>
  <c r="F66" i="2" s="1"/>
  <c r="F67" i="2" s="1"/>
  <c r="F68" i="2" s="1"/>
  <c r="F69" i="2" s="1"/>
  <c r="F70" i="2" s="1"/>
  <c r="F71" i="2" s="1"/>
  <c r="F72" i="2" s="1"/>
  <c r="F73" i="2" s="1"/>
  <c r="F74" i="2" s="1"/>
  <c r="F75" i="2" s="1"/>
  <c r="F76" i="2" s="1"/>
  <c r="F77" i="2" s="1"/>
  <c r="F78" i="2" s="1"/>
  <c r="F79" i="2" s="1"/>
  <c r="F80" i="2" s="1"/>
  <c r="F81" i="2" s="1"/>
  <c r="F82" i="2" s="1"/>
  <c r="F83" i="2" s="1"/>
  <c r="F84" i="2" s="1"/>
  <c r="F85" i="2" s="1"/>
  <c r="F86" i="2" s="1"/>
  <c r="F87" i="2" s="1"/>
  <c r="F88" i="2" s="1"/>
  <c r="F89" i="2" s="1"/>
  <c r="F90" i="2" s="1"/>
  <c r="F91" i="2" s="1"/>
  <c r="F92" i="2" s="1"/>
  <c r="F93" i="2" s="1"/>
  <c r="F94" i="2" s="1"/>
  <c r="F95" i="2" s="1"/>
  <c r="F96" i="2" s="1"/>
  <c r="F97" i="2" s="1"/>
  <c r="F98" i="2" s="1"/>
  <c r="F99" i="2" s="1"/>
  <c r="F100" i="2" s="1"/>
  <c r="F101" i="2" s="1"/>
  <c r="F102" i="2" s="1"/>
  <c r="F103" i="2" s="1"/>
  <c r="F104" i="2" s="1"/>
  <c r="F105" i="2" s="1"/>
  <c r="F106" i="2" s="1"/>
  <c r="F107" i="2" s="1"/>
  <c r="F108" i="2" s="1"/>
  <c r="F109" i="2" s="1"/>
  <c r="F110" i="2" s="1"/>
  <c r="F111" i="2" s="1"/>
  <c r="F112" i="2" s="1"/>
  <c r="F113" i="2" s="1"/>
  <c r="F114" i="2" s="1"/>
  <c r="F115" i="2" s="1"/>
  <c r="F116" i="2" s="1"/>
  <c r="F117" i="2" s="1"/>
  <c r="F118" i="2" s="1"/>
  <c r="F119" i="2" s="1"/>
  <c r="F120" i="2" s="1"/>
  <c r="F121" i="2" s="1"/>
  <c r="F122" i="2" s="1"/>
  <c r="F123" i="2" s="1"/>
  <c r="F124" i="2" s="1"/>
  <c r="F125" i="2" s="1"/>
  <c r="F126" i="2" s="1"/>
  <c r="F127" i="2" s="1"/>
  <c r="F128" i="2" s="1"/>
  <c r="F129" i="2" s="1"/>
  <c r="F130" i="2" s="1"/>
  <c r="F131" i="2" s="1"/>
  <c r="F132" i="2" s="1"/>
  <c r="F133" i="2" s="1"/>
  <c r="F134" i="2" s="1"/>
  <c r="F135" i="2" s="1"/>
  <c r="F136" i="2" s="1"/>
  <c r="F137" i="2" s="1"/>
  <c r="F138" i="2" s="1"/>
  <c r="F139" i="2" s="1"/>
  <c r="F140" i="2" s="1"/>
  <c r="F141" i="2" s="1"/>
  <c r="F142" i="2" s="1"/>
  <c r="F143" i="2" s="1"/>
  <c r="F144" i="2" s="1"/>
  <c r="F145" i="2" s="1"/>
  <c r="F146" i="2" s="1"/>
  <c r="F147" i="2" s="1"/>
  <c r="F148" i="2" s="1"/>
  <c r="F149" i="2" s="1"/>
  <c r="F150" i="2" s="1"/>
  <c r="F151" i="2" s="1"/>
  <c r="F152" i="2" s="1"/>
  <c r="F153" i="2" s="1"/>
  <c r="F154" i="2" s="1"/>
  <c r="F155" i="2" s="1"/>
  <c r="F156" i="2" s="1"/>
  <c r="F157" i="2" s="1"/>
  <c r="F158" i="2" s="1"/>
  <c r="F159" i="2" s="1"/>
  <c r="F160" i="2" s="1"/>
  <c r="F161" i="2" s="1"/>
  <c r="F162" i="2" s="1"/>
  <c r="F163" i="2" s="1"/>
  <c r="F164" i="2" s="1"/>
  <c r="F165" i="2" s="1"/>
  <c r="F166" i="2" s="1"/>
  <c r="F167" i="2" s="1"/>
  <c r="F168" i="2" s="1"/>
  <c r="F169" i="2" s="1"/>
  <c r="F170" i="2" s="1"/>
  <c r="F171" i="2" s="1"/>
  <c r="F172" i="2" s="1"/>
  <c r="F173" i="2" s="1"/>
  <c r="F174" i="2" s="1"/>
  <c r="F175" i="2" s="1"/>
  <c r="F176" i="2" s="1"/>
  <c r="F177" i="2" s="1"/>
  <c r="F178" i="2" s="1"/>
  <c r="F179" i="2" s="1"/>
  <c r="F180" i="2" s="1"/>
  <c r="F181" i="2" s="1"/>
  <c r="F182" i="2" s="1"/>
  <c r="F183" i="2" s="1"/>
  <c r="F184" i="2" s="1"/>
  <c r="F185" i="2" s="1"/>
  <c r="F186" i="2" s="1"/>
  <c r="F187" i="2" s="1"/>
  <c r="F188" i="2" s="1"/>
  <c r="F189" i="2" s="1"/>
  <c r="F190" i="2" s="1"/>
  <c r="F191" i="2" s="1"/>
  <c r="F192" i="2" s="1"/>
  <c r="F193" i="2" s="1"/>
  <c r="F194" i="2" s="1"/>
  <c r="F195" i="2" s="1"/>
  <c r="F196" i="2" s="1"/>
  <c r="F197" i="2" s="1"/>
  <c r="F198" i="2" s="1"/>
  <c r="F199" i="2" s="1"/>
  <c r="F200" i="2" s="1"/>
  <c r="F201" i="2" s="1"/>
  <c r="F202" i="2" s="1"/>
  <c r="F203" i="2" s="1"/>
  <c r="F204" i="2" s="1"/>
  <c r="F205" i="2" s="1"/>
  <c r="F206" i="2" s="1"/>
  <c r="F207" i="2" s="1"/>
  <c r="F208" i="2" s="1"/>
  <c r="F209" i="2" s="1"/>
  <c r="F210" i="2" s="1"/>
  <c r="F211" i="2" s="1"/>
  <c r="F212" i="2" s="1"/>
  <c r="F213" i="2" s="1"/>
  <c r="F214" i="2" s="1"/>
  <c r="F215" i="2" s="1"/>
  <c r="F216" i="2" s="1"/>
  <c r="F217" i="2" s="1"/>
  <c r="F218" i="2" s="1"/>
  <c r="F219" i="2" s="1"/>
  <c r="F220" i="2" s="1"/>
  <c r="F221" i="2" s="1"/>
  <c r="F222" i="2" s="1"/>
  <c r="F223" i="2" s="1"/>
  <c r="F224" i="2" s="1"/>
  <c r="F225" i="2" s="1"/>
  <c r="F226" i="2" s="1"/>
  <c r="F227" i="2" s="1"/>
  <c r="F228" i="2" s="1"/>
  <c r="F229" i="2" s="1"/>
  <c r="F230" i="2" s="1"/>
  <c r="F231" i="2" s="1"/>
  <c r="F232" i="2" s="1"/>
  <c r="F233" i="2" s="1"/>
  <c r="F234" i="2" s="1"/>
  <c r="F235" i="2" s="1"/>
  <c r="F236" i="2" s="1"/>
  <c r="F237" i="2" s="1"/>
  <c r="F238" i="2" s="1"/>
  <c r="F239" i="2" s="1"/>
  <c r="F240" i="2" s="1"/>
  <c r="F241" i="2" s="1"/>
  <c r="F242" i="2" s="1"/>
  <c r="F243" i="2" s="1"/>
  <c r="F244" i="2" s="1"/>
  <c r="F245" i="2" s="1"/>
  <c r="F246" i="2" s="1"/>
  <c r="F247" i="2" s="1"/>
  <c r="F248" i="2" s="1"/>
  <c r="F249" i="2" s="1"/>
  <c r="F250" i="2" s="1"/>
  <c r="F251" i="2" s="1"/>
  <c r="F252" i="2" s="1"/>
  <c r="F253" i="2" s="1"/>
  <c r="F254" i="2" s="1"/>
  <c r="F255" i="2" s="1"/>
  <c r="F256" i="2" s="1"/>
  <c r="F257" i="2" s="1"/>
  <c r="F258" i="2" s="1"/>
  <c r="F259" i="2" s="1"/>
  <c r="F260" i="2" s="1"/>
  <c r="F261" i="2" s="1"/>
  <c r="F262" i="2" s="1"/>
  <c r="F263" i="2" s="1"/>
  <c r="F264" i="2" s="1"/>
  <c r="F265" i="2" s="1"/>
  <c r="F266" i="2" s="1"/>
  <c r="F267" i="2" s="1"/>
  <c r="F268" i="2" s="1"/>
  <c r="F269" i="2" s="1"/>
  <c r="F270" i="2" s="1"/>
  <c r="F271" i="2" s="1"/>
  <c r="F272" i="2" s="1"/>
  <c r="F273" i="2" s="1"/>
  <c r="F274" i="2" s="1"/>
  <c r="F275" i="2" s="1"/>
  <c r="F276" i="2" s="1"/>
  <c r="F277" i="2" s="1"/>
  <c r="F278" i="2" s="1"/>
  <c r="F279" i="2" s="1"/>
  <c r="F280" i="2" s="1"/>
  <c r="F281" i="2" s="1"/>
  <c r="F282" i="2" s="1"/>
  <c r="F283" i="2" s="1"/>
  <c r="F284" i="2" s="1"/>
  <c r="F285" i="2" s="1"/>
  <c r="F286" i="2" s="1"/>
  <c r="F287" i="2" s="1"/>
  <c r="F288" i="2" s="1"/>
  <c r="F289" i="2" s="1"/>
  <c r="F290" i="2" s="1"/>
  <c r="F291" i="2" s="1"/>
  <c r="F292" i="2" s="1"/>
  <c r="F293" i="2" s="1"/>
  <c r="F294" i="2" s="1"/>
  <c r="F295" i="2" s="1"/>
  <c r="F296" i="2" s="1"/>
  <c r="F297" i="2" s="1"/>
  <c r="F298" i="2" s="1"/>
  <c r="F299" i="2" s="1"/>
  <c r="F300" i="2" s="1"/>
  <c r="F301" i="2" s="1"/>
  <c r="F302" i="2" s="1"/>
  <c r="F303" i="2" s="1"/>
  <c r="F304" i="2" s="1"/>
  <c r="F305" i="2" s="1"/>
  <c r="F306" i="2" s="1"/>
  <c r="F307" i="2" s="1"/>
  <c r="F308" i="2" s="1"/>
  <c r="F309" i="2" s="1"/>
  <c r="F310" i="2" s="1"/>
  <c r="F311" i="2" s="1"/>
  <c r="F312" i="2" s="1"/>
  <c r="F313" i="2" s="1"/>
  <c r="F314" i="2" s="1"/>
  <c r="F315" i="2" s="1"/>
  <c r="F316" i="2" s="1"/>
  <c r="F317" i="2" s="1"/>
  <c r="F318" i="2" s="1"/>
  <c r="F319" i="2" s="1"/>
  <c r="F320" i="2" s="1"/>
  <c r="F321" i="2" s="1"/>
  <c r="F322" i="2" s="1"/>
  <c r="F323" i="2" s="1"/>
  <c r="F324" i="2" s="1"/>
  <c r="F325" i="2" s="1"/>
  <c r="F326" i="2" s="1"/>
  <c r="F327" i="2" s="1"/>
  <c r="F328" i="2" s="1"/>
  <c r="F329" i="2" s="1"/>
  <c r="F330" i="2" s="1"/>
  <c r="F331" i="2" s="1"/>
  <c r="F332" i="2" s="1"/>
  <c r="F333" i="2" s="1"/>
  <c r="F334" i="2" s="1"/>
  <c r="F335" i="2" s="1"/>
  <c r="F336" i="2" s="1"/>
  <c r="F337" i="2" s="1"/>
  <c r="F338" i="2" s="1"/>
  <c r="F339" i="2" s="1"/>
  <c r="F340" i="2" s="1"/>
  <c r="F341" i="2" s="1"/>
  <c r="F342" i="2" s="1"/>
  <c r="F343" i="2" s="1"/>
  <c r="F344" i="2" s="1"/>
  <c r="F345" i="2" s="1"/>
  <c r="F346" i="2" s="1"/>
  <c r="F347" i="2" s="1"/>
  <c r="F348" i="2" s="1"/>
  <c r="F349" i="2" s="1"/>
  <c r="F350" i="2" s="1"/>
  <c r="F351" i="2" s="1"/>
  <c r="F352" i="2" s="1"/>
  <c r="F353" i="2" s="1"/>
  <c r="F354" i="2" s="1"/>
  <c r="F355" i="2" s="1"/>
  <c r="F356" i="2" s="1"/>
  <c r="F357" i="2" s="1"/>
  <c r="F358" i="2" s="1"/>
  <c r="F359" i="2" s="1"/>
  <c r="F360" i="2" s="1"/>
  <c r="F361" i="2" s="1"/>
  <c r="F362" i="2" s="1"/>
  <c r="F363" i="2" s="1"/>
  <c r="F364" i="2" s="1"/>
  <c r="F365" i="2" s="1"/>
  <c r="F366" i="2" s="1"/>
  <c r="F367" i="2" s="1"/>
  <c r="F368" i="2" s="1"/>
  <c r="F369" i="2" s="1"/>
  <c r="F370" i="2" s="1"/>
  <c r="F371" i="2" s="1"/>
  <c r="F372" i="2" s="1"/>
  <c r="F373" i="2" s="1"/>
  <c r="F374" i="2" s="1"/>
  <c r="F375" i="2" s="1"/>
  <c r="F376" i="2" s="1"/>
  <c r="F377" i="2" s="1"/>
  <c r="F378" i="2" s="1"/>
  <c r="F379" i="2" s="1"/>
  <c r="F380" i="2" s="1"/>
  <c r="F381" i="2" s="1"/>
  <c r="F382" i="2" s="1"/>
  <c r="F383" i="2" s="1"/>
  <c r="F384" i="2" s="1"/>
  <c r="F385" i="2" s="1"/>
  <c r="F386" i="2" s="1"/>
  <c r="F387" i="2" s="1"/>
  <c r="F388" i="2" s="1"/>
  <c r="F389" i="2" s="1"/>
  <c r="F390" i="2" s="1"/>
  <c r="F391" i="2" s="1"/>
  <c r="F392" i="2" s="1"/>
  <c r="F393" i="2" s="1"/>
  <c r="F394" i="2" s="1"/>
  <c r="F395" i="2" s="1"/>
  <c r="F396" i="2" s="1"/>
  <c r="F397" i="2" s="1"/>
  <c r="F398" i="2" s="1"/>
  <c r="F399" i="2" s="1"/>
  <c r="F400" i="2" s="1"/>
  <c r="F401" i="2" s="1"/>
  <c r="F402" i="2" s="1"/>
  <c r="F403" i="2" s="1"/>
  <c r="F404" i="2" s="1"/>
  <c r="F405" i="2" s="1"/>
  <c r="F406" i="2" s="1"/>
  <c r="F407" i="2" s="1"/>
  <c r="F408" i="2" s="1"/>
  <c r="F409" i="2" s="1"/>
  <c r="F410" i="2" s="1"/>
  <c r="F411" i="2" s="1"/>
  <c r="F412" i="2" s="1"/>
  <c r="F413" i="2" s="1"/>
  <c r="F414" i="2" s="1"/>
  <c r="F415" i="2" s="1"/>
  <c r="F416" i="2" s="1"/>
  <c r="F417" i="2" s="1"/>
  <c r="F418" i="2" s="1"/>
  <c r="F419" i="2" s="1"/>
  <c r="F420" i="2" s="1"/>
  <c r="F421" i="2" s="1"/>
  <c r="F422" i="2" s="1"/>
  <c r="F423" i="2" s="1"/>
  <c r="F424" i="2" s="1"/>
  <c r="F425" i="2" s="1"/>
  <c r="F426" i="2" s="1"/>
  <c r="F427" i="2" s="1"/>
  <c r="F428" i="2" s="1"/>
  <c r="F429" i="2" s="1"/>
  <c r="F430" i="2" s="1"/>
  <c r="F431" i="2" s="1"/>
  <c r="F432" i="2" s="1"/>
  <c r="F433" i="2" s="1"/>
  <c r="F434" i="2" s="1"/>
  <c r="F435" i="2" s="1"/>
  <c r="F436" i="2" s="1"/>
  <c r="F437" i="2" s="1"/>
  <c r="F438" i="2" s="1"/>
  <c r="F439" i="2" s="1"/>
  <c r="F440" i="2" s="1"/>
  <c r="F441" i="2" s="1"/>
  <c r="F442" i="2" s="1"/>
  <c r="F443" i="2" s="1"/>
  <c r="F444" i="2" s="1"/>
  <c r="F445" i="2" s="1"/>
  <c r="F446" i="2" s="1"/>
  <c r="F447" i="2" s="1"/>
  <c r="F448" i="2" s="1"/>
  <c r="F449" i="2" s="1"/>
  <c r="F450" i="2" s="1"/>
  <c r="F451" i="2" s="1"/>
  <c r="F452" i="2" s="1"/>
  <c r="F453" i="2" s="1"/>
  <c r="F454" i="2" s="1"/>
  <c r="F455" i="2" s="1"/>
  <c r="F456" i="2" s="1"/>
  <c r="F457" i="2" s="1"/>
  <c r="F458" i="2" s="1"/>
  <c r="F459" i="2" s="1"/>
  <c r="F460" i="2" s="1"/>
  <c r="F461" i="2" s="1"/>
  <c r="F462" i="2" s="1"/>
  <c r="F463" i="2" s="1"/>
  <c r="F464" i="2" s="1"/>
  <c r="F465" i="2" s="1"/>
  <c r="F466" i="2" s="1"/>
  <c r="F467" i="2" s="1"/>
  <c r="F468" i="2" s="1"/>
  <c r="F469" i="2" s="1"/>
  <c r="F470" i="2" s="1"/>
  <c r="F471" i="2" s="1"/>
  <c r="F472" i="2" s="1"/>
  <c r="F473" i="2" s="1"/>
  <c r="F474" i="2" s="1"/>
  <c r="F475" i="2" s="1"/>
  <c r="F476" i="2" s="1"/>
  <c r="F477" i="2" s="1"/>
  <c r="F478" i="2" s="1"/>
  <c r="F479" i="2" s="1"/>
  <c r="F480" i="2" s="1"/>
  <c r="F481" i="2" s="1"/>
  <c r="F482" i="2" s="1"/>
  <c r="F483" i="2" s="1"/>
  <c r="F484" i="2" s="1"/>
  <c r="F485" i="2" s="1"/>
  <c r="F486" i="2" s="1"/>
  <c r="F487" i="2" s="1"/>
  <c r="F488" i="2" s="1"/>
  <c r="F489" i="2" s="1"/>
  <c r="F490" i="2" s="1"/>
  <c r="F491" i="2" s="1"/>
  <c r="F492" i="2" s="1"/>
  <c r="F493" i="2" s="1"/>
  <c r="F494" i="2" s="1"/>
  <c r="F495" i="2" s="1"/>
  <c r="F496" i="2" s="1"/>
  <c r="F497" i="2" s="1"/>
  <c r="F498" i="2" s="1"/>
  <c r="F499" i="2" s="1"/>
  <c r="F500" i="2" s="1"/>
  <c r="F501" i="2" s="1"/>
  <c r="F502" i="2" s="1"/>
  <c r="F503" i="2" s="1"/>
  <c r="F504" i="2" s="1"/>
  <c r="F505" i="2" s="1"/>
  <c r="F506" i="2" s="1"/>
  <c r="F507" i="2" s="1"/>
  <c r="F508" i="2" s="1"/>
  <c r="F509" i="2" s="1"/>
  <c r="F510" i="2" s="1"/>
  <c r="F511" i="2" s="1"/>
  <c r="F512" i="2" s="1"/>
  <c r="F513" i="2" s="1"/>
  <c r="F514" i="2" s="1"/>
  <c r="F515" i="2" s="1"/>
  <c r="F516" i="2" s="1"/>
  <c r="F517" i="2" s="1"/>
  <c r="F518" i="2" s="1"/>
  <c r="F519" i="2" s="1"/>
  <c r="F520" i="2" s="1"/>
  <c r="F521" i="2" s="1"/>
  <c r="F522" i="2" s="1"/>
  <c r="F523" i="2" s="1"/>
  <c r="F524" i="2" s="1"/>
  <c r="F525" i="2" s="1"/>
  <c r="F526" i="2" s="1"/>
  <c r="F527" i="2" s="1"/>
  <c r="F528" i="2" s="1"/>
  <c r="F529" i="2" s="1"/>
  <c r="F530" i="2" s="1"/>
  <c r="F531" i="2" s="1"/>
  <c r="F532" i="2" s="1"/>
  <c r="F533" i="2" s="1"/>
  <c r="F534" i="2" s="1"/>
  <c r="F535" i="2" s="1"/>
  <c r="F536" i="2" s="1"/>
  <c r="F537" i="2" s="1"/>
  <c r="F538" i="2" s="1"/>
  <c r="F539" i="2" s="1"/>
  <c r="F540" i="2" s="1"/>
  <c r="F541" i="2" s="1"/>
  <c r="F542" i="2" s="1"/>
  <c r="F543" i="2" s="1"/>
  <c r="F544" i="2" s="1"/>
  <c r="F545" i="2" s="1"/>
  <c r="F546" i="2" s="1"/>
  <c r="F547" i="2" s="1"/>
  <c r="F548" i="2" s="1"/>
  <c r="F549" i="2" s="1"/>
  <c r="F550" i="2" s="1"/>
  <c r="F551" i="2" s="1"/>
  <c r="F552" i="2" s="1"/>
  <c r="F553" i="2" s="1"/>
  <c r="F554" i="2" s="1"/>
  <c r="F555" i="2" s="1"/>
  <c r="F556" i="2" s="1"/>
  <c r="F557" i="2" s="1"/>
  <c r="F558" i="2" s="1"/>
  <c r="F559" i="2" s="1"/>
  <c r="F560" i="2" s="1"/>
  <c r="F561" i="2" s="1"/>
  <c r="F562" i="2" s="1"/>
  <c r="F563" i="2" s="1"/>
  <c r="F564" i="2" s="1"/>
  <c r="F565" i="2" s="1"/>
  <c r="F566" i="2" s="1"/>
  <c r="F567" i="2" s="1"/>
  <c r="F568" i="2" s="1"/>
  <c r="F569" i="2" s="1"/>
  <c r="F570" i="2" s="1"/>
  <c r="F571" i="2" s="1"/>
  <c r="F572" i="2" s="1"/>
  <c r="F573" i="2" s="1"/>
  <c r="F574" i="2" s="1"/>
  <c r="F575" i="2" s="1"/>
  <c r="F576" i="2" s="1"/>
  <c r="F577" i="2" s="1"/>
  <c r="F578" i="2" s="1"/>
  <c r="F579" i="2" s="1"/>
  <c r="F580" i="2" s="1"/>
  <c r="F581" i="2" s="1"/>
  <c r="F582" i="2" s="1"/>
  <c r="F583" i="2" s="1"/>
  <c r="F584" i="2" s="1"/>
  <c r="F585" i="2" s="1"/>
  <c r="F586" i="2" s="1"/>
  <c r="F587" i="2" s="1"/>
  <c r="F588" i="2" s="1"/>
  <c r="F589" i="2" s="1"/>
  <c r="F590" i="2" s="1"/>
  <c r="F591" i="2" s="1"/>
  <c r="F592" i="2" s="1"/>
  <c r="F593" i="2" s="1"/>
  <c r="F594" i="2" s="1"/>
  <c r="F595" i="2" s="1"/>
  <c r="F596" i="2" s="1"/>
  <c r="F597" i="2" s="1"/>
  <c r="F598" i="2" s="1"/>
  <c r="F599" i="2" s="1"/>
  <c r="F600" i="2" s="1"/>
  <c r="F601" i="2" s="1"/>
  <c r="A419" i="2"/>
  <c r="D419" i="2"/>
  <c r="C419" i="2"/>
  <c r="A415" i="2"/>
  <c r="D415" i="2"/>
  <c r="C415" i="2"/>
  <c r="A411" i="2"/>
  <c r="D411" i="2"/>
  <c r="C411" i="2"/>
  <c r="A407" i="2"/>
  <c r="D407" i="2"/>
  <c r="C407" i="2"/>
  <c r="A403" i="2"/>
  <c r="D403" i="2"/>
  <c r="C403" i="2"/>
  <c r="A399" i="2"/>
  <c r="D399" i="2"/>
  <c r="C399" i="2"/>
  <c r="A395" i="2"/>
  <c r="D395" i="2"/>
  <c r="C395" i="2"/>
  <c r="A391" i="2"/>
  <c r="D391" i="2"/>
  <c r="C391" i="2"/>
  <c r="D339" i="2"/>
  <c r="A339" i="2"/>
  <c r="C339" i="2"/>
  <c r="D335" i="2"/>
  <c r="A335" i="2"/>
  <c r="C335" i="2"/>
  <c r="D331" i="2"/>
  <c r="A331" i="2"/>
  <c r="C331" i="2"/>
  <c r="C324" i="2"/>
  <c r="A324" i="2"/>
  <c r="D324" i="2"/>
  <c r="C316" i="2"/>
  <c r="A316" i="2"/>
  <c r="D316" i="2"/>
  <c r="C308" i="2"/>
  <c r="A308" i="2"/>
  <c r="D308" i="2"/>
  <c r="C300" i="2"/>
  <c r="A300" i="2"/>
  <c r="D300" i="2"/>
  <c r="C292" i="2"/>
  <c r="A292" i="2"/>
  <c r="D292" i="2"/>
  <c r="C284" i="2"/>
  <c r="A284" i="2"/>
  <c r="D284" i="2"/>
  <c r="D276" i="2"/>
  <c r="A276" i="2"/>
  <c r="C276" i="2"/>
  <c r="D268" i="2"/>
  <c r="A268" i="2"/>
  <c r="C268" i="2"/>
  <c r="D260" i="2"/>
  <c r="A260" i="2"/>
  <c r="C260" i="2"/>
  <c r="D252" i="2"/>
  <c r="A252" i="2"/>
  <c r="C252" i="2"/>
  <c r="D244" i="2"/>
  <c r="A244" i="2"/>
  <c r="C244" i="2"/>
  <c r="A236" i="2"/>
  <c r="D236" i="2"/>
  <c r="C236" i="2"/>
  <c r="A228" i="2"/>
  <c r="D228" i="2"/>
  <c r="C228" i="2"/>
  <c r="A220" i="2"/>
  <c r="D220" i="2"/>
  <c r="C220" i="2"/>
  <c r="A212" i="2"/>
  <c r="D212" i="2"/>
  <c r="C212" i="2"/>
  <c r="A204" i="2"/>
  <c r="D204" i="2"/>
  <c r="C204" i="2"/>
  <c r="A196" i="2"/>
  <c r="D196" i="2"/>
  <c r="C196" i="2"/>
  <c r="A188" i="2"/>
  <c r="D188" i="2"/>
  <c r="C188" i="2"/>
  <c r="A180" i="2"/>
  <c r="D180" i="2"/>
  <c r="C180" i="2"/>
  <c r="A172" i="2"/>
  <c r="D172" i="2"/>
  <c r="C172" i="2"/>
  <c r="A164" i="2"/>
  <c r="D164" i="2"/>
  <c r="C164" i="2"/>
  <c r="A156" i="2"/>
  <c r="D156" i="2"/>
  <c r="C156" i="2"/>
  <c r="C148" i="2"/>
  <c r="A148" i="2"/>
  <c r="D148" i="2"/>
  <c r="C140" i="2"/>
  <c r="A140" i="2"/>
  <c r="D140" i="2"/>
  <c r="C132" i="2"/>
  <c r="A132" i="2"/>
  <c r="D132" i="2"/>
  <c r="C124" i="2"/>
  <c r="A124" i="2"/>
  <c r="D124" i="2"/>
  <c r="C116" i="2"/>
  <c r="A116" i="2"/>
  <c r="D116" i="2"/>
  <c r="A108" i="2"/>
  <c r="C108" i="2"/>
  <c r="D108" i="2"/>
  <c r="A100" i="2"/>
  <c r="C100" i="2"/>
  <c r="D100" i="2"/>
  <c r="A92" i="2"/>
  <c r="C92" i="2"/>
  <c r="D92" i="2"/>
  <c r="A84" i="2"/>
  <c r="C84" i="2"/>
  <c r="D84" i="2"/>
  <c r="A76" i="2"/>
  <c r="C76" i="2"/>
  <c r="D76" i="2"/>
  <c r="C68" i="2"/>
  <c r="A68" i="2"/>
  <c r="D68" i="2"/>
  <c r="C60" i="2"/>
  <c r="A60" i="2"/>
  <c r="D60" i="2"/>
  <c r="C52" i="2"/>
  <c r="A52" i="2"/>
  <c r="D52" i="2"/>
  <c r="A44" i="2"/>
  <c r="D44" i="2"/>
  <c r="C44" i="2"/>
  <c r="A36" i="2"/>
  <c r="D36" i="2"/>
  <c r="C36" i="2"/>
  <c r="D329" i="2"/>
  <c r="A329" i="2"/>
  <c r="C329" i="2"/>
  <c r="D325" i="2"/>
  <c r="A325" i="2"/>
  <c r="C325" i="2"/>
  <c r="D321" i="2"/>
  <c r="A321" i="2"/>
  <c r="C321" i="2"/>
  <c r="D317" i="2"/>
  <c r="A317" i="2"/>
  <c r="C317" i="2"/>
  <c r="D313" i="2"/>
  <c r="A313" i="2"/>
  <c r="C313" i="2"/>
  <c r="D309" i="2"/>
  <c r="A309" i="2"/>
  <c r="C309" i="2"/>
  <c r="D305" i="2"/>
  <c r="A305" i="2"/>
  <c r="C305" i="2"/>
  <c r="D301" i="2"/>
  <c r="A301" i="2"/>
  <c r="C301" i="2"/>
  <c r="D297" i="2"/>
  <c r="A297" i="2"/>
  <c r="C297" i="2"/>
  <c r="D293" i="2"/>
  <c r="A293" i="2"/>
  <c r="C293" i="2"/>
  <c r="D289" i="2"/>
  <c r="A289" i="2"/>
  <c r="C289" i="2"/>
  <c r="D285" i="2"/>
  <c r="A285" i="2"/>
  <c r="C285" i="2"/>
  <c r="D281" i="2"/>
  <c r="A281" i="2"/>
  <c r="C281" i="2"/>
  <c r="C277" i="2"/>
  <c r="A277" i="2"/>
  <c r="D277" i="2"/>
  <c r="C273" i="2"/>
  <c r="A273" i="2"/>
  <c r="D273" i="2"/>
  <c r="C269" i="2"/>
  <c r="A269" i="2"/>
  <c r="D269" i="2"/>
  <c r="C265" i="2"/>
  <c r="A265" i="2"/>
  <c r="D265" i="2"/>
  <c r="C261" i="2"/>
  <c r="A261" i="2"/>
  <c r="D261" i="2"/>
  <c r="C257" i="2"/>
  <c r="A257" i="2"/>
  <c r="D257" i="2"/>
  <c r="C253" i="2"/>
  <c r="A253" i="2"/>
  <c r="D253" i="2"/>
  <c r="C249" i="2"/>
  <c r="A249" i="2"/>
  <c r="D249" i="2"/>
  <c r="C245" i="2"/>
  <c r="A245" i="2"/>
  <c r="D245" i="2"/>
  <c r="C241" i="2"/>
  <c r="A241" i="2"/>
  <c r="D241" i="2"/>
  <c r="C237" i="2"/>
  <c r="A237" i="2"/>
  <c r="D237" i="2"/>
  <c r="C233" i="2"/>
  <c r="A233" i="2"/>
  <c r="D233" i="2"/>
  <c r="C229" i="2"/>
  <c r="A229" i="2"/>
  <c r="D229" i="2"/>
  <c r="C225" i="2"/>
  <c r="A225" i="2"/>
  <c r="D225" i="2"/>
  <c r="C221" i="2"/>
  <c r="A221" i="2"/>
  <c r="D221" i="2"/>
  <c r="C217" i="2"/>
  <c r="A217" i="2"/>
  <c r="D217" i="2"/>
  <c r="C213" i="2"/>
  <c r="A213" i="2"/>
  <c r="D213" i="2"/>
  <c r="C209" i="2"/>
  <c r="A209" i="2"/>
  <c r="D209" i="2"/>
  <c r="C205" i="2"/>
  <c r="A205" i="2"/>
  <c r="D205" i="2"/>
  <c r="C201" i="2"/>
  <c r="A201" i="2"/>
  <c r="D201" i="2"/>
  <c r="C197" i="2"/>
  <c r="A197" i="2"/>
  <c r="D197" i="2"/>
  <c r="C193" i="2"/>
  <c r="A193" i="2"/>
  <c r="D193" i="2"/>
  <c r="C189" i="2"/>
  <c r="A189" i="2"/>
  <c r="D189" i="2"/>
  <c r="C185" i="2"/>
  <c r="A185" i="2"/>
  <c r="D185" i="2"/>
  <c r="C181" i="2"/>
  <c r="A181" i="2"/>
  <c r="D181" i="2"/>
  <c r="C177" i="2"/>
  <c r="A177" i="2"/>
  <c r="D177" i="2"/>
  <c r="C173" i="2"/>
  <c r="A173" i="2"/>
  <c r="D173" i="2"/>
  <c r="C169" i="2"/>
  <c r="A169" i="2"/>
  <c r="D169" i="2"/>
  <c r="C165" i="2"/>
  <c r="A165" i="2"/>
  <c r="D165" i="2"/>
  <c r="C161" i="2"/>
  <c r="A161" i="2"/>
  <c r="D161" i="2"/>
  <c r="C157" i="2"/>
  <c r="A157" i="2"/>
  <c r="D157" i="2"/>
  <c r="C153" i="2"/>
  <c r="A153" i="2"/>
  <c r="D153" i="2"/>
  <c r="C149" i="2"/>
  <c r="A149" i="2"/>
  <c r="D149" i="2"/>
  <c r="A145" i="2"/>
  <c r="D145" i="2"/>
  <c r="C145" i="2"/>
  <c r="C141" i="2"/>
  <c r="A141" i="2"/>
  <c r="D141" i="2"/>
  <c r="C137" i="2"/>
  <c r="A137" i="2"/>
  <c r="D137" i="2"/>
  <c r="C133" i="2"/>
  <c r="A133" i="2"/>
  <c r="D133" i="2"/>
  <c r="C129" i="2"/>
  <c r="A129" i="2"/>
  <c r="D129" i="2"/>
  <c r="C125" i="2"/>
  <c r="A125" i="2"/>
  <c r="D125" i="2"/>
  <c r="C121" i="2"/>
  <c r="A121" i="2"/>
  <c r="D121" i="2"/>
  <c r="C117" i="2"/>
  <c r="A117" i="2"/>
  <c r="D117" i="2"/>
  <c r="C113" i="2"/>
  <c r="A113" i="2"/>
  <c r="D113" i="2"/>
  <c r="A109" i="2"/>
  <c r="C109" i="2"/>
  <c r="D109" i="2"/>
  <c r="A105" i="2"/>
  <c r="D105" i="2"/>
  <c r="C105" i="2"/>
  <c r="A101" i="2"/>
  <c r="D101" i="2"/>
  <c r="C101" i="2"/>
  <c r="A97" i="2"/>
  <c r="D97" i="2"/>
  <c r="C97" i="2"/>
  <c r="A93" i="2"/>
  <c r="D93" i="2"/>
  <c r="C93" i="2"/>
  <c r="A89" i="2"/>
  <c r="D89" i="2"/>
  <c r="C89" i="2"/>
  <c r="A85" i="2"/>
  <c r="D85" i="2"/>
  <c r="C85" i="2"/>
  <c r="A81" i="2"/>
  <c r="D81" i="2"/>
  <c r="C81" i="2"/>
  <c r="A77" i="2"/>
  <c r="D77" i="2"/>
  <c r="C77" i="2"/>
  <c r="A73" i="2"/>
  <c r="D73" i="2"/>
  <c r="C73" i="2"/>
  <c r="C69" i="2"/>
  <c r="A69" i="2"/>
  <c r="D69" i="2"/>
  <c r="C65" i="2"/>
  <c r="A65" i="2"/>
  <c r="D65" i="2"/>
  <c r="C61" i="2"/>
  <c r="A61" i="2"/>
  <c r="D61" i="2"/>
  <c r="C57" i="2"/>
  <c r="A57" i="2"/>
  <c r="D57" i="2"/>
  <c r="C53" i="2"/>
  <c r="A53" i="2"/>
  <c r="D53" i="2"/>
  <c r="C49" i="2"/>
  <c r="A49" i="2"/>
  <c r="D49" i="2"/>
  <c r="A45" i="2"/>
  <c r="C45" i="2"/>
  <c r="D45" i="2"/>
  <c r="A41" i="2"/>
  <c r="C41" i="2"/>
  <c r="D41" i="2"/>
  <c r="A37" i="2"/>
  <c r="D37" i="2"/>
  <c r="C37" i="2"/>
  <c r="A33" i="2"/>
  <c r="D33" i="2"/>
  <c r="C33" i="2"/>
  <c r="A29" i="2"/>
  <c r="D29" i="2"/>
  <c r="C29" i="2"/>
  <c r="A25" i="2"/>
  <c r="D25" i="2"/>
  <c r="C25" i="2"/>
  <c r="A21" i="2"/>
  <c r="D21" i="2"/>
  <c r="C21" i="2"/>
  <c r="A17" i="2"/>
  <c r="D17" i="2"/>
  <c r="C17" i="2"/>
  <c r="A13" i="2"/>
  <c r="C13" i="2"/>
  <c r="D13" i="2"/>
  <c r="A9" i="2"/>
  <c r="C9" i="2"/>
  <c r="D9" i="2"/>
  <c r="A30" i="2"/>
  <c r="C30" i="2"/>
  <c r="D30" i="2"/>
  <c r="A26" i="2"/>
  <c r="D26" i="2"/>
  <c r="C26" i="2"/>
  <c r="A22" i="2"/>
  <c r="D22" i="2"/>
  <c r="C22" i="2"/>
  <c r="A18" i="2"/>
  <c r="D18" i="2"/>
  <c r="C18" i="2"/>
  <c r="A14" i="2"/>
  <c r="C14" i="2"/>
  <c r="D14" i="2"/>
  <c r="A10" i="2"/>
  <c r="C10" i="2"/>
  <c r="D10" i="2"/>
  <c r="A4" i="2"/>
  <c r="D4" i="2"/>
  <c r="C4" i="2"/>
  <c r="A5" i="2"/>
  <c r="D5" i="2"/>
  <c r="C5" i="2"/>
  <c r="A414" i="2"/>
  <c r="C414" i="2"/>
  <c r="D414" i="2"/>
  <c r="A398" i="2"/>
  <c r="D398" i="2"/>
  <c r="C398" i="2"/>
  <c r="A386" i="2"/>
  <c r="C386" i="2"/>
  <c r="D386" i="2"/>
  <c r="A378" i="2"/>
  <c r="C378" i="2"/>
  <c r="D378" i="2"/>
  <c r="A370" i="2"/>
  <c r="C370" i="2"/>
  <c r="D370" i="2"/>
  <c r="A362" i="2"/>
  <c r="C362" i="2"/>
  <c r="D362" i="2"/>
  <c r="A354" i="2"/>
  <c r="C354" i="2"/>
  <c r="D354" i="2"/>
  <c r="A350" i="2"/>
  <c r="C350" i="2"/>
  <c r="D350" i="2"/>
  <c r="A346" i="2"/>
  <c r="C346" i="2"/>
  <c r="D346" i="2"/>
  <c r="A342" i="2"/>
  <c r="C342" i="2"/>
  <c r="D342" i="2"/>
  <c r="C334" i="2"/>
  <c r="A334" i="2"/>
  <c r="D334" i="2"/>
  <c r="C322" i="2"/>
  <c r="A322" i="2"/>
  <c r="D322" i="2"/>
  <c r="C306" i="2"/>
  <c r="A306" i="2"/>
  <c r="D306" i="2"/>
  <c r="C290" i="2"/>
  <c r="A290" i="2"/>
  <c r="D290" i="2"/>
  <c r="D274" i="2"/>
  <c r="A274" i="2"/>
  <c r="C274" i="2"/>
  <c r="D258" i="2"/>
  <c r="A258" i="2"/>
  <c r="C258" i="2"/>
  <c r="A242" i="2"/>
  <c r="D242" i="2"/>
  <c r="C242" i="2"/>
  <c r="A226" i="2"/>
  <c r="D226" i="2"/>
  <c r="C226" i="2"/>
  <c r="A210" i="2"/>
  <c r="D210" i="2"/>
  <c r="C210" i="2"/>
  <c r="A194" i="2"/>
  <c r="D194" i="2"/>
  <c r="C194" i="2"/>
  <c r="A178" i="2"/>
  <c r="D178" i="2"/>
  <c r="C178" i="2"/>
  <c r="A162" i="2"/>
  <c r="D162" i="2"/>
  <c r="C162" i="2"/>
  <c r="C146" i="2"/>
  <c r="A146" i="2"/>
  <c r="D146" i="2"/>
  <c r="A416" i="2"/>
  <c r="C416" i="2"/>
  <c r="D416" i="2"/>
  <c r="A408" i="2"/>
  <c r="C408" i="2"/>
  <c r="D408" i="2"/>
  <c r="A400" i="2"/>
  <c r="D400" i="2"/>
  <c r="C400" i="2"/>
  <c r="A392" i="2"/>
  <c r="D392" i="2"/>
  <c r="C392" i="2"/>
  <c r="A387" i="2"/>
  <c r="C387" i="2"/>
  <c r="D387" i="2"/>
  <c r="A383" i="2"/>
  <c r="C383" i="2"/>
  <c r="D383" i="2"/>
  <c r="A379" i="2"/>
  <c r="C379" i="2"/>
  <c r="D379" i="2"/>
  <c r="A375" i="2"/>
  <c r="C375" i="2"/>
  <c r="D375" i="2"/>
  <c r="A371" i="2"/>
  <c r="C371" i="2"/>
  <c r="D371" i="2"/>
  <c r="A367" i="2"/>
  <c r="C367" i="2"/>
  <c r="D367" i="2"/>
  <c r="A363" i="2"/>
  <c r="C363" i="2"/>
  <c r="D363" i="2"/>
  <c r="A359" i="2"/>
  <c r="C359" i="2"/>
  <c r="D359" i="2"/>
  <c r="A355" i="2"/>
  <c r="C355" i="2"/>
  <c r="D355" i="2"/>
  <c r="A351" i="2"/>
  <c r="C351" i="2"/>
  <c r="D351" i="2"/>
  <c r="A347" i="2"/>
  <c r="C347" i="2"/>
  <c r="D347" i="2"/>
  <c r="A343" i="2"/>
  <c r="C343" i="2"/>
  <c r="D343" i="2"/>
  <c r="C336" i="2"/>
  <c r="A336" i="2"/>
  <c r="D336" i="2"/>
  <c r="C326" i="2"/>
  <c r="A326" i="2"/>
  <c r="D326" i="2"/>
  <c r="C310" i="2"/>
  <c r="A310" i="2"/>
  <c r="D310" i="2"/>
  <c r="C294" i="2"/>
  <c r="A294" i="2"/>
  <c r="D294" i="2"/>
  <c r="D278" i="2"/>
  <c r="A278" i="2"/>
  <c r="C278" i="2"/>
  <c r="D262" i="2"/>
  <c r="A262" i="2"/>
  <c r="C262" i="2"/>
  <c r="D246" i="2"/>
  <c r="A246" i="2"/>
  <c r="C246" i="2"/>
  <c r="A230" i="2"/>
  <c r="D230" i="2"/>
  <c r="C230" i="2"/>
  <c r="A214" i="2"/>
  <c r="D214" i="2"/>
  <c r="C214" i="2"/>
  <c r="A198" i="2"/>
  <c r="D198" i="2"/>
  <c r="C198" i="2"/>
  <c r="A182" i="2"/>
  <c r="D182" i="2"/>
  <c r="C182" i="2"/>
  <c r="A166" i="2"/>
  <c r="D166" i="2"/>
  <c r="C166" i="2"/>
  <c r="A150" i="2"/>
  <c r="D150" i="2"/>
  <c r="C150" i="2"/>
  <c r="C130" i="2"/>
  <c r="A130" i="2"/>
  <c r="D130" i="2"/>
  <c r="A94" i="2"/>
  <c r="D94" i="2"/>
  <c r="C94" i="2"/>
  <c r="C138" i="2"/>
  <c r="A138" i="2"/>
  <c r="D138" i="2"/>
  <c r="C126" i="2"/>
  <c r="A126" i="2"/>
  <c r="D126" i="2"/>
  <c r="C114" i="2"/>
  <c r="A114" i="2"/>
  <c r="D114" i="2"/>
  <c r="A106" i="2"/>
  <c r="D106" i="2"/>
  <c r="C106" i="2"/>
  <c r="A98" i="2"/>
  <c r="D98" i="2"/>
  <c r="C98" i="2"/>
  <c r="A86" i="2"/>
  <c r="D86" i="2"/>
  <c r="C86" i="2"/>
  <c r="A78" i="2"/>
  <c r="D78" i="2"/>
  <c r="C78" i="2"/>
  <c r="C70" i="2"/>
  <c r="A70" i="2"/>
  <c r="D70" i="2"/>
  <c r="C62" i="2"/>
  <c r="A62" i="2"/>
  <c r="D62" i="2"/>
  <c r="C54" i="2"/>
  <c r="A54" i="2"/>
  <c r="D54" i="2"/>
  <c r="C46" i="2"/>
  <c r="A46" i="2"/>
  <c r="D46" i="2"/>
  <c r="A34" i="2"/>
  <c r="C34" i="2"/>
  <c r="D34" i="2"/>
  <c r="A421" i="2"/>
  <c r="D421" i="2"/>
  <c r="C421" i="2"/>
  <c r="A417" i="2"/>
  <c r="D417" i="2"/>
  <c r="C417" i="2"/>
  <c r="A413" i="2"/>
  <c r="D413" i="2"/>
  <c r="C413" i="2"/>
  <c r="A409" i="2"/>
  <c r="D409" i="2"/>
  <c r="C409" i="2"/>
  <c r="A405" i="2"/>
  <c r="D405" i="2"/>
  <c r="C405" i="2"/>
  <c r="A401" i="2"/>
  <c r="D401" i="2"/>
  <c r="C401" i="2"/>
  <c r="A397" i="2"/>
  <c r="D397" i="2"/>
  <c r="C397" i="2"/>
  <c r="A393" i="2"/>
  <c r="D393" i="2"/>
  <c r="C393" i="2"/>
  <c r="D341" i="2"/>
  <c r="A341" i="2"/>
  <c r="C341" i="2"/>
  <c r="D337" i="2"/>
  <c r="A337" i="2"/>
  <c r="C337" i="2"/>
  <c r="D333" i="2"/>
  <c r="A333" i="2"/>
  <c r="C333" i="2"/>
  <c r="C328" i="2"/>
  <c r="A328" i="2"/>
  <c r="D328" i="2"/>
  <c r="C320" i="2"/>
  <c r="A320" i="2"/>
  <c r="D320" i="2"/>
  <c r="C312" i="2"/>
  <c r="A312" i="2"/>
  <c r="D312" i="2"/>
  <c r="C304" i="2"/>
  <c r="A304" i="2"/>
  <c r="D304" i="2"/>
  <c r="C296" i="2"/>
  <c r="A296" i="2"/>
  <c r="D296" i="2"/>
  <c r="C288" i="2"/>
  <c r="A288" i="2"/>
  <c r="D288" i="2"/>
  <c r="C280" i="2"/>
  <c r="A280" i="2"/>
  <c r="D280" i="2"/>
  <c r="D272" i="2"/>
  <c r="A272" i="2"/>
  <c r="C272" i="2"/>
  <c r="D264" i="2"/>
  <c r="A264" i="2"/>
  <c r="C264" i="2"/>
  <c r="D256" i="2"/>
  <c r="A256" i="2"/>
  <c r="C256" i="2"/>
  <c r="D248" i="2"/>
  <c r="A248" i="2"/>
  <c r="C248" i="2"/>
  <c r="A240" i="2"/>
  <c r="D240" i="2"/>
  <c r="C240" i="2"/>
  <c r="A232" i="2"/>
  <c r="D232" i="2"/>
  <c r="C232" i="2"/>
  <c r="A224" i="2"/>
  <c r="D224" i="2"/>
  <c r="C224" i="2"/>
  <c r="A216" i="2"/>
  <c r="D216" i="2"/>
  <c r="C216" i="2"/>
  <c r="A208" i="2"/>
  <c r="D208" i="2"/>
  <c r="C208" i="2"/>
  <c r="A200" i="2"/>
  <c r="D200" i="2"/>
  <c r="C200" i="2"/>
  <c r="A192" i="2"/>
  <c r="D192" i="2"/>
  <c r="C192" i="2"/>
  <c r="A184" i="2"/>
  <c r="D184" i="2"/>
  <c r="C184" i="2"/>
  <c r="A176" i="2"/>
  <c r="D176" i="2"/>
  <c r="C176" i="2"/>
  <c r="A168" i="2"/>
  <c r="D168" i="2"/>
  <c r="C168" i="2"/>
  <c r="A160" i="2"/>
  <c r="D160" i="2"/>
  <c r="C160" i="2"/>
  <c r="A152" i="2"/>
  <c r="D152" i="2"/>
  <c r="C152" i="2"/>
  <c r="C144" i="2"/>
  <c r="A144" i="2"/>
  <c r="D144" i="2"/>
  <c r="C136" i="2"/>
  <c r="A136" i="2"/>
  <c r="D136" i="2"/>
  <c r="C128" i="2"/>
  <c r="A128" i="2"/>
  <c r="D128" i="2"/>
  <c r="C120" i="2"/>
  <c r="A120" i="2"/>
  <c r="D120" i="2"/>
  <c r="C112" i="2"/>
  <c r="A112" i="2"/>
  <c r="D112" i="2"/>
  <c r="A104" i="2"/>
  <c r="D104" i="2"/>
  <c r="C104" i="2"/>
  <c r="A96" i="2"/>
  <c r="D96" i="2"/>
  <c r="C96" i="2"/>
  <c r="A88" i="2"/>
  <c r="D88" i="2"/>
  <c r="C88" i="2"/>
  <c r="A80" i="2"/>
  <c r="D80" i="2"/>
  <c r="C80" i="2"/>
  <c r="A72" i="2"/>
  <c r="D72" i="2"/>
  <c r="C72" i="2"/>
  <c r="C64" i="2"/>
  <c r="A64" i="2"/>
  <c r="D64" i="2"/>
  <c r="C56" i="2"/>
  <c r="A56" i="2"/>
  <c r="D56" i="2"/>
  <c r="C48" i="2"/>
  <c r="A48" i="2"/>
  <c r="D48" i="2"/>
  <c r="A40" i="2"/>
  <c r="D40" i="2"/>
  <c r="C40" i="2"/>
  <c r="A32" i="2"/>
  <c r="D32" i="2"/>
  <c r="C32" i="2"/>
  <c r="D327" i="2"/>
  <c r="A327" i="2"/>
  <c r="C327" i="2"/>
  <c r="D323" i="2"/>
  <c r="A323" i="2"/>
  <c r="C323" i="2"/>
  <c r="D319" i="2"/>
  <c r="A319" i="2"/>
  <c r="C319" i="2"/>
  <c r="D315" i="2"/>
  <c r="A315" i="2"/>
  <c r="C315" i="2"/>
  <c r="D311" i="2"/>
  <c r="A311" i="2"/>
  <c r="C311" i="2"/>
  <c r="D307" i="2"/>
  <c r="A307" i="2"/>
  <c r="C307" i="2"/>
  <c r="D303" i="2"/>
  <c r="A303" i="2"/>
  <c r="C303" i="2"/>
  <c r="D299" i="2"/>
  <c r="A299" i="2"/>
  <c r="C299" i="2"/>
  <c r="D295" i="2"/>
  <c r="A295" i="2"/>
  <c r="C295" i="2"/>
  <c r="D291" i="2"/>
  <c r="A291" i="2"/>
  <c r="C291" i="2"/>
  <c r="D287" i="2"/>
  <c r="A287" i="2"/>
  <c r="C287" i="2"/>
  <c r="D283" i="2"/>
  <c r="A283" i="2"/>
  <c r="C283" i="2"/>
  <c r="C279" i="2"/>
  <c r="A279" i="2"/>
  <c r="D279" i="2"/>
  <c r="C275" i="2"/>
  <c r="A275" i="2"/>
  <c r="D275" i="2"/>
  <c r="C271" i="2"/>
  <c r="A271" i="2"/>
  <c r="D271" i="2"/>
  <c r="C267" i="2"/>
  <c r="A267" i="2"/>
  <c r="D267" i="2"/>
  <c r="C263" i="2"/>
  <c r="A263" i="2"/>
  <c r="D263" i="2"/>
  <c r="C259" i="2"/>
  <c r="A259" i="2"/>
  <c r="D259" i="2"/>
  <c r="C255" i="2"/>
  <c r="A255" i="2"/>
  <c r="D255" i="2"/>
  <c r="C251" i="2"/>
  <c r="A251" i="2"/>
  <c r="D251" i="2"/>
  <c r="C247" i="2"/>
  <c r="A247" i="2"/>
  <c r="D247" i="2"/>
  <c r="C243" i="2"/>
  <c r="A243" i="2"/>
  <c r="D243" i="2"/>
  <c r="C239" i="2"/>
  <c r="A239" i="2"/>
  <c r="D239" i="2"/>
  <c r="C235" i="2"/>
  <c r="A235" i="2"/>
  <c r="D235" i="2"/>
  <c r="C231" i="2"/>
  <c r="A231" i="2"/>
  <c r="D231" i="2"/>
  <c r="C227" i="2"/>
  <c r="A227" i="2"/>
  <c r="D227" i="2"/>
  <c r="C223" i="2"/>
  <c r="A223" i="2"/>
  <c r="D223" i="2"/>
  <c r="C219" i="2"/>
  <c r="A219" i="2"/>
  <c r="D219" i="2"/>
  <c r="C215" i="2"/>
  <c r="A215" i="2"/>
  <c r="D215" i="2"/>
  <c r="C211" i="2"/>
  <c r="A211" i="2"/>
  <c r="D211" i="2"/>
  <c r="C207" i="2"/>
  <c r="A207" i="2"/>
  <c r="D207" i="2"/>
  <c r="C203" i="2"/>
  <c r="A203" i="2"/>
  <c r="D203" i="2"/>
  <c r="C199" i="2"/>
  <c r="A199" i="2"/>
  <c r="D199" i="2"/>
  <c r="C195" i="2"/>
  <c r="A195" i="2"/>
  <c r="D195" i="2"/>
  <c r="C191" i="2"/>
  <c r="A191" i="2"/>
  <c r="D191" i="2"/>
  <c r="C187" i="2"/>
  <c r="A187" i="2"/>
  <c r="D187" i="2"/>
  <c r="C183" i="2"/>
  <c r="A183" i="2"/>
  <c r="D183" i="2"/>
  <c r="C179" i="2"/>
  <c r="A179" i="2"/>
  <c r="D179" i="2"/>
  <c r="C175" i="2"/>
  <c r="A175" i="2"/>
  <c r="D175" i="2"/>
  <c r="C171" i="2"/>
  <c r="A171" i="2"/>
  <c r="D171" i="2"/>
  <c r="C167" i="2"/>
  <c r="A167" i="2"/>
  <c r="D167" i="2"/>
  <c r="C163" i="2"/>
  <c r="A163" i="2"/>
  <c r="D163" i="2"/>
  <c r="C159" i="2"/>
  <c r="A159" i="2"/>
  <c r="D159" i="2"/>
  <c r="C155" i="2"/>
  <c r="A155" i="2"/>
  <c r="D155" i="2"/>
  <c r="C151" i="2"/>
  <c r="A151" i="2"/>
  <c r="D151" i="2"/>
  <c r="C147" i="2"/>
  <c r="A147" i="2"/>
  <c r="D147" i="2"/>
  <c r="C143" i="2"/>
  <c r="A143" i="2"/>
  <c r="D143" i="2"/>
  <c r="C139" i="2"/>
  <c r="A139" i="2"/>
  <c r="D139" i="2"/>
  <c r="C135" i="2"/>
  <c r="A135" i="2"/>
  <c r="D135" i="2"/>
  <c r="C131" i="2"/>
  <c r="A131" i="2"/>
  <c r="D131" i="2"/>
  <c r="C127" i="2"/>
  <c r="A127" i="2"/>
  <c r="D127" i="2"/>
  <c r="C123" i="2"/>
  <c r="A123" i="2"/>
  <c r="D123" i="2"/>
  <c r="C119" i="2"/>
  <c r="A119" i="2"/>
  <c r="D119" i="2"/>
  <c r="C115" i="2"/>
  <c r="A115" i="2"/>
  <c r="D115" i="2"/>
  <c r="C111" i="2"/>
  <c r="A111" i="2"/>
  <c r="D111" i="2"/>
  <c r="A107" i="2"/>
  <c r="D107" i="2"/>
  <c r="C107" i="2"/>
  <c r="A103" i="2"/>
  <c r="D103" i="2"/>
  <c r="C103" i="2"/>
  <c r="A99" i="2"/>
  <c r="C99" i="2"/>
  <c r="D99" i="2"/>
  <c r="A95" i="2"/>
  <c r="C95" i="2"/>
  <c r="D95" i="2"/>
  <c r="A91" i="2"/>
  <c r="D91" i="2"/>
  <c r="C91" i="2"/>
  <c r="A87" i="2"/>
  <c r="D87" i="2"/>
  <c r="C87" i="2"/>
  <c r="A83" i="2"/>
  <c r="D83" i="2"/>
  <c r="C83" i="2"/>
  <c r="A79" i="2"/>
  <c r="C79" i="2"/>
  <c r="D79" i="2"/>
  <c r="A75" i="2"/>
  <c r="C75" i="2"/>
  <c r="D75" i="2"/>
  <c r="A71" i="2"/>
  <c r="D71" i="2"/>
  <c r="C71" i="2"/>
  <c r="C67" i="2"/>
  <c r="A67" i="2"/>
  <c r="D67" i="2"/>
  <c r="C63" i="2"/>
  <c r="A63" i="2"/>
  <c r="D63" i="2"/>
  <c r="C59" i="2"/>
  <c r="A59" i="2"/>
  <c r="D59" i="2"/>
  <c r="C55" i="2"/>
  <c r="A55" i="2"/>
  <c r="D55" i="2"/>
  <c r="C51" i="2"/>
  <c r="A51" i="2"/>
  <c r="D51" i="2"/>
  <c r="C47" i="2"/>
  <c r="A47" i="2"/>
  <c r="D47" i="2"/>
  <c r="A43" i="2"/>
  <c r="D43" i="2"/>
  <c r="C43" i="2"/>
  <c r="A39" i="2"/>
  <c r="D39" i="2"/>
  <c r="C39" i="2"/>
  <c r="A35" i="2"/>
  <c r="D35" i="2"/>
  <c r="C35" i="2"/>
  <c r="A31" i="2"/>
  <c r="D31" i="2"/>
  <c r="C31" i="2"/>
  <c r="A27" i="2"/>
  <c r="D27" i="2"/>
  <c r="C27" i="2"/>
  <c r="A23" i="2"/>
  <c r="D23" i="2"/>
  <c r="C23" i="2"/>
  <c r="A19" i="2"/>
  <c r="D19" i="2"/>
  <c r="C19" i="2"/>
  <c r="A15" i="2"/>
  <c r="D15" i="2"/>
  <c r="C15" i="2"/>
  <c r="A11" i="2"/>
  <c r="D11" i="2"/>
  <c r="C11" i="2"/>
  <c r="A6" i="2"/>
  <c r="C6" i="2"/>
  <c r="D6" i="2"/>
  <c r="A28" i="2"/>
  <c r="D28" i="2"/>
  <c r="C28" i="2"/>
  <c r="A24" i="2"/>
  <c r="D24" i="2"/>
  <c r="C24" i="2"/>
  <c r="A20" i="2"/>
  <c r="D20" i="2"/>
  <c r="C20" i="2"/>
  <c r="A16" i="2"/>
  <c r="D16" i="2"/>
  <c r="C16" i="2"/>
  <c r="A12" i="2"/>
  <c r="D12" i="2"/>
  <c r="C12" i="2"/>
  <c r="A8" i="2"/>
  <c r="D8" i="2"/>
  <c r="C8" i="2"/>
  <c r="A7" i="2"/>
  <c r="D7" i="2"/>
  <c r="C7" i="2"/>
  <c r="A3" i="2"/>
  <c r="C3" i="2"/>
  <c r="D3" i="2"/>
  <c r="B4" i="2"/>
  <c r="B5" i="2" s="1"/>
  <c r="F3" i="1"/>
  <c r="H4" i="1"/>
  <c r="H3" i="1"/>
  <c r="I3" i="1"/>
  <c r="F26" i="1"/>
  <c r="F18" i="1"/>
  <c r="F10" i="1"/>
  <c r="F19" i="1"/>
  <c r="F11" i="1"/>
  <c r="F6" i="1"/>
  <c r="F20" i="1"/>
  <c r="F12" i="1"/>
  <c r="F25" i="1"/>
  <c r="F17" i="1"/>
  <c r="F9" i="1"/>
  <c r="F4" i="1"/>
  <c r="K14" i="1"/>
  <c r="G3" i="1"/>
  <c r="J3" i="1"/>
  <c r="F22" i="1"/>
  <c r="F14" i="1"/>
  <c r="F23" i="1"/>
  <c r="F15" i="1"/>
  <c r="F5" i="1"/>
  <c r="F24" i="1"/>
  <c r="F16" i="1"/>
  <c r="F7" i="1"/>
  <c r="F21" i="1"/>
  <c r="F13" i="1"/>
  <c r="F8" i="1"/>
  <c r="H6" i="1"/>
  <c r="B6" i="2" l="1"/>
  <c r="H7" i="1"/>
  <c r="B7" i="2" l="1"/>
  <c r="K23" i="1"/>
  <c r="K7" i="1"/>
  <c r="K20" i="1"/>
  <c r="I5" i="1"/>
  <c r="K26" i="1"/>
  <c r="J10" i="1"/>
  <c r="G6" i="1"/>
  <c r="K6" i="1"/>
  <c r="K11" i="1"/>
  <c r="K22" i="1"/>
  <c r="K8" i="1"/>
  <c r="H8" i="1"/>
  <c r="K25" i="1"/>
  <c r="K16" i="1"/>
  <c r="H5" i="1"/>
  <c r="K12" i="1"/>
  <c r="K18" i="1"/>
  <c r="G4" i="1"/>
  <c r="G5" i="1"/>
  <c r="G7" i="1"/>
  <c r="K21" i="1"/>
  <c r="K24" i="1"/>
  <c r="K10" i="1"/>
  <c r="B8" i="2" l="1"/>
  <c r="B9" i="2" s="1"/>
  <c r="G10" i="1"/>
  <c r="H10" i="1"/>
  <c r="G9" i="1"/>
  <c r="G8" i="1"/>
  <c r="B10" i="2" l="1"/>
  <c r="H11" i="1"/>
  <c r="H9" i="1"/>
  <c r="B11" i="2" l="1"/>
  <c r="G12" i="1"/>
  <c r="H12" i="1"/>
  <c r="K3" i="1"/>
  <c r="B12" i="2" l="1"/>
  <c r="G13" i="1"/>
  <c r="H13" i="1"/>
  <c r="B13" i="2" l="1"/>
  <c r="G14" i="1"/>
  <c r="H14" i="1"/>
  <c r="I4" i="1"/>
  <c r="B14" i="2" l="1"/>
  <c r="H15" i="1"/>
  <c r="G15" i="1"/>
  <c r="B15" i="2" l="1"/>
  <c r="G16" i="1"/>
  <c r="H16" i="1"/>
  <c r="I12" i="1"/>
  <c r="B16" i="2" l="1"/>
  <c r="H17" i="1"/>
  <c r="G17" i="1"/>
  <c r="J12" i="1"/>
  <c r="B17" i="2" l="1"/>
  <c r="J6" i="1"/>
  <c r="G18" i="1"/>
  <c r="H18" i="1"/>
  <c r="B18" i="2" l="1"/>
  <c r="G19" i="1"/>
  <c r="H19" i="1"/>
  <c r="B19" i="2" l="1"/>
  <c r="J8" i="1"/>
  <c r="H20" i="1"/>
  <c r="G20" i="1"/>
  <c r="B20" i="2" l="1"/>
  <c r="I8" i="1"/>
  <c r="H21" i="1"/>
  <c r="G21" i="1"/>
  <c r="B21" i="2" l="1"/>
  <c r="H22" i="1"/>
  <c r="G22" i="1"/>
  <c r="B22" i="2" l="1"/>
  <c r="H23" i="1"/>
  <c r="G23" i="1"/>
  <c r="B23" i="2" l="1"/>
  <c r="H24" i="1"/>
  <c r="G24" i="1"/>
  <c r="B24" i="2" l="1"/>
  <c r="H25" i="1"/>
  <c r="G25" i="1"/>
  <c r="B25" i="2" l="1"/>
  <c r="I9" i="1"/>
  <c r="H26" i="1"/>
  <c r="G26" i="1"/>
  <c r="B26" i="2" l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B64" i="2" s="1"/>
  <c r="B65" i="2" s="1"/>
  <c r="B66" i="2" s="1"/>
  <c r="B67" i="2" s="1"/>
  <c r="B68" i="2" s="1"/>
  <c r="B69" i="2" s="1"/>
  <c r="B70" i="2" s="1"/>
  <c r="B71" i="2" s="1"/>
  <c r="B72" i="2" s="1"/>
  <c r="B73" i="2" s="1"/>
  <c r="B74" i="2" s="1"/>
  <c r="B75" i="2" s="1"/>
  <c r="B76" i="2" s="1"/>
  <c r="B77" i="2" s="1"/>
  <c r="B78" i="2" s="1"/>
  <c r="B79" i="2" s="1"/>
  <c r="B80" i="2" s="1"/>
  <c r="B81" i="2" s="1"/>
  <c r="B82" i="2" s="1"/>
  <c r="B83" i="2" s="1"/>
  <c r="B84" i="2" s="1"/>
  <c r="B85" i="2" s="1"/>
  <c r="B86" i="2" s="1"/>
  <c r="B87" i="2" s="1"/>
  <c r="B88" i="2" s="1"/>
  <c r="B89" i="2" s="1"/>
  <c r="B90" i="2" s="1"/>
  <c r="B91" i="2" s="1"/>
  <c r="B92" i="2" s="1"/>
  <c r="B93" i="2" s="1"/>
  <c r="B94" i="2" s="1"/>
  <c r="B95" i="2" s="1"/>
  <c r="B96" i="2" s="1"/>
  <c r="B97" i="2" s="1"/>
  <c r="B98" i="2" s="1"/>
  <c r="B99" i="2" s="1"/>
  <c r="B100" i="2" s="1"/>
  <c r="B101" i="2" s="1"/>
  <c r="B102" i="2" s="1"/>
  <c r="B103" i="2" s="1"/>
  <c r="B104" i="2" s="1"/>
  <c r="B105" i="2" s="1"/>
  <c r="B106" i="2" s="1"/>
  <c r="B107" i="2" s="1"/>
  <c r="B108" i="2" s="1"/>
  <c r="B109" i="2" s="1"/>
  <c r="B110" i="2" s="1"/>
  <c r="B111" i="2" s="1"/>
  <c r="B112" i="2" s="1"/>
  <c r="B113" i="2" s="1"/>
  <c r="B114" i="2" s="1"/>
  <c r="B115" i="2" s="1"/>
  <c r="B116" i="2" s="1"/>
  <c r="B117" i="2" s="1"/>
  <c r="B118" i="2" s="1"/>
  <c r="B119" i="2" s="1"/>
  <c r="B120" i="2" s="1"/>
  <c r="B121" i="2" s="1"/>
  <c r="B122" i="2" s="1"/>
  <c r="B123" i="2" s="1"/>
  <c r="B124" i="2" s="1"/>
  <c r="B125" i="2" s="1"/>
  <c r="B126" i="2" s="1"/>
  <c r="B127" i="2" s="1"/>
  <c r="B128" i="2" s="1"/>
  <c r="B129" i="2" s="1"/>
  <c r="B130" i="2" s="1"/>
  <c r="B131" i="2" s="1"/>
  <c r="B132" i="2" s="1"/>
  <c r="B133" i="2" s="1"/>
  <c r="B134" i="2" s="1"/>
  <c r="B135" i="2" s="1"/>
  <c r="B136" i="2" s="1"/>
  <c r="B137" i="2" s="1"/>
  <c r="B138" i="2" s="1"/>
  <c r="B139" i="2" s="1"/>
  <c r="B140" i="2" s="1"/>
  <c r="B141" i="2" s="1"/>
  <c r="B142" i="2" s="1"/>
  <c r="B143" i="2" s="1"/>
  <c r="B144" i="2" s="1"/>
  <c r="B145" i="2" s="1"/>
  <c r="B146" i="2" s="1"/>
  <c r="B147" i="2" s="1"/>
  <c r="B148" i="2" s="1"/>
  <c r="B149" i="2" s="1"/>
  <c r="B150" i="2" s="1"/>
  <c r="B151" i="2" s="1"/>
  <c r="B152" i="2" s="1"/>
  <c r="B153" i="2" s="1"/>
  <c r="B154" i="2" s="1"/>
  <c r="B155" i="2" s="1"/>
  <c r="B156" i="2" s="1"/>
  <c r="B157" i="2" s="1"/>
  <c r="B158" i="2" s="1"/>
  <c r="B159" i="2" s="1"/>
  <c r="B160" i="2" s="1"/>
  <c r="B161" i="2" s="1"/>
  <c r="B162" i="2" s="1"/>
  <c r="B163" i="2" s="1"/>
  <c r="B164" i="2" s="1"/>
  <c r="B165" i="2" s="1"/>
  <c r="B166" i="2" s="1"/>
  <c r="B167" i="2" s="1"/>
  <c r="B168" i="2" s="1"/>
  <c r="B169" i="2" s="1"/>
  <c r="B170" i="2" s="1"/>
  <c r="B171" i="2" s="1"/>
  <c r="B172" i="2" s="1"/>
  <c r="B173" i="2" s="1"/>
  <c r="B174" i="2" s="1"/>
  <c r="B175" i="2" s="1"/>
  <c r="B176" i="2" s="1"/>
  <c r="B177" i="2" s="1"/>
  <c r="B178" i="2" s="1"/>
  <c r="B179" i="2" s="1"/>
  <c r="B180" i="2" s="1"/>
  <c r="B181" i="2" s="1"/>
  <c r="B182" i="2" s="1"/>
  <c r="B183" i="2" s="1"/>
  <c r="B184" i="2" s="1"/>
  <c r="B185" i="2" s="1"/>
  <c r="B186" i="2" s="1"/>
  <c r="B187" i="2" s="1"/>
  <c r="B188" i="2" s="1"/>
  <c r="B189" i="2" s="1"/>
  <c r="B190" i="2" s="1"/>
  <c r="B191" i="2" s="1"/>
  <c r="B192" i="2" s="1"/>
  <c r="B193" i="2" s="1"/>
  <c r="B194" i="2" s="1"/>
  <c r="B195" i="2" s="1"/>
  <c r="B196" i="2" s="1"/>
  <c r="B197" i="2" s="1"/>
  <c r="B198" i="2" s="1"/>
  <c r="B199" i="2" s="1"/>
  <c r="B200" i="2" s="1"/>
  <c r="B201" i="2" s="1"/>
  <c r="B202" i="2" s="1"/>
  <c r="B203" i="2" s="1"/>
  <c r="B204" i="2" s="1"/>
  <c r="B205" i="2" s="1"/>
  <c r="B206" i="2" s="1"/>
  <c r="B207" i="2" s="1"/>
  <c r="B208" i="2" s="1"/>
  <c r="B209" i="2" s="1"/>
  <c r="B210" i="2" s="1"/>
  <c r="B211" i="2" s="1"/>
  <c r="B212" i="2" s="1"/>
  <c r="B213" i="2" s="1"/>
  <c r="B214" i="2" s="1"/>
  <c r="B215" i="2" s="1"/>
  <c r="B216" i="2" s="1"/>
  <c r="B217" i="2" s="1"/>
  <c r="B218" i="2" s="1"/>
  <c r="B219" i="2" s="1"/>
  <c r="B220" i="2" s="1"/>
  <c r="B221" i="2" s="1"/>
  <c r="B222" i="2" s="1"/>
  <c r="B223" i="2" s="1"/>
  <c r="B224" i="2" s="1"/>
  <c r="B225" i="2" s="1"/>
  <c r="B226" i="2" s="1"/>
  <c r="B227" i="2" s="1"/>
  <c r="B228" i="2" s="1"/>
  <c r="B229" i="2" s="1"/>
  <c r="B230" i="2" s="1"/>
  <c r="B231" i="2" s="1"/>
  <c r="B232" i="2" s="1"/>
  <c r="B233" i="2" s="1"/>
  <c r="B234" i="2" s="1"/>
  <c r="B235" i="2" s="1"/>
  <c r="B236" i="2" s="1"/>
  <c r="B237" i="2" s="1"/>
  <c r="B238" i="2" s="1"/>
  <c r="B239" i="2" s="1"/>
  <c r="B240" i="2" s="1"/>
  <c r="B241" i="2" s="1"/>
  <c r="B242" i="2" s="1"/>
  <c r="B243" i="2" s="1"/>
  <c r="B244" i="2" s="1"/>
  <c r="B245" i="2" s="1"/>
  <c r="B246" i="2" s="1"/>
  <c r="B247" i="2" s="1"/>
  <c r="B248" i="2" s="1"/>
  <c r="B249" i="2" s="1"/>
  <c r="B250" i="2" s="1"/>
  <c r="B251" i="2" s="1"/>
  <c r="B252" i="2" s="1"/>
  <c r="B253" i="2" s="1"/>
  <c r="B254" i="2" s="1"/>
  <c r="B255" i="2" s="1"/>
  <c r="B256" i="2" s="1"/>
  <c r="B257" i="2" s="1"/>
  <c r="B258" i="2" s="1"/>
  <c r="B259" i="2" s="1"/>
  <c r="B260" i="2" s="1"/>
  <c r="B261" i="2" s="1"/>
  <c r="B262" i="2" s="1"/>
  <c r="B263" i="2" s="1"/>
  <c r="B264" i="2" s="1"/>
  <c r="B265" i="2" s="1"/>
  <c r="B266" i="2" s="1"/>
  <c r="B267" i="2" s="1"/>
  <c r="B268" i="2" s="1"/>
  <c r="B269" i="2" s="1"/>
  <c r="B270" i="2" s="1"/>
  <c r="B271" i="2" s="1"/>
  <c r="B272" i="2" s="1"/>
  <c r="B273" i="2" s="1"/>
  <c r="B274" i="2" s="1"/>
  <c r="B275" i="2" s="1"/>
  <c r="B276" i="2" s="1"/>
  <c r="B277" i="2" s="1"/>
  <c r="B278" i="2" s="1"/>
  <c r="B279" i="2" s="1"/>
  <c r="B280" i="2" s="1"/>
  <c r="B281" i="2" s="1"/>
  <c r="B282" i="2" s="1"/>
  <c r="B283" i="2" s="1"/>
  <c r="B284" i="2" s="1"/>
  <c r="B285" i="2" s="1"/>
  <c r="B286" i="2" s="1"/>
  <c r="B287" i="2" s="1"/>
  <c r="B288" i="2" s="1"/>
  <c r="B289" i="2" s="1"/>
  <c r="B290" i="2" s="1"/>
  <c r="B291" i="2" s="1"/>
  <c r="B292" i="2" s="1"/>
  <c r="B293" i="2" s="1"/>
  <c r="B294" i="2" s="1"/>
  <c r="B295" i="2" s="1"/>
  <c r="B296" i="2" s="1"/>
  <c r="B297" i="2" s="1"/>
  <c r="B298" i="2" s="1"/>
  <c r="B299" i="2" s="1"/>
  <c r="B300" i="2" s="1"/>
  <c r="B301" i="2" s="1"/>
  <c r="B302" i="2" s="1"/>
  <c r="B303" i="2" s="1"/>
  <c r="B304" i="2" s="1"/>
  <c r="B305" i="2" s="1"/>
  <c r="B306" i="2" s="1"/>
  <c r="B307" i="2" s="1"/>
  <c r="B308" i="2" s="1"/>
  <c r="B309" i="2" s="1"/>
  <c r="B310" i="2" s="1"/>
  <c r="B311" i="2" s="1"/>
  <c r="B312" i="2" s="1"/>
  <c r="B313" i="2" s="1"/>
  <c r="B314" i="2" s="1"/>
  <c r="B315" i="2" s="1"/>
  <c r="B316" i="2" s="1"/>
  <c r="B317" i="2" s="1"/>
  <c r="B318" i="2" s="1"/>
  <c r="B319" i="2" s="1"/>
  <c r="B320" i="2" s="1"/>
  <c r="B321" i="2" s="1"/>
  <c r="B322" i="2" s="1"/>
  <c r="B323" i="2" s="1"/>
  <c r="B324" i="2" s="1"/>
  <c r="B325" i="2" s="1"/>
  <c r="B326" i="2" s="1"/>
  <c r="B327" i="2" s="1"/>
  <c r="B328" i="2" s="1"/>
  <c r="B329" i="2" s="1"/>
  <c r="B330" i="2" s="1"/>
  <c r="B331" i="2" s="1"/>
  <c r="B332" i="2" s="1"/>
  <c r="B333" i="2" s="1"/>
  <c r="B334" i="2" s="1"/>
  <c r="B335" i="2" s="1"/>
  <c r="B336" i="2" s="1"/>
  <c r="B337" i="2" s="1"/>
  <c r="B338" i="2" s="1"/>
  <c r="B339" i="2" s="1"/>
  <c r="B340" i="2" s="1"/>
  <c r="B341" i="2" s="1"/>
  <c r="B342" i="2" s="1"/>
  <c r="B343" i="2" s="1"/>
  <c r="B344" i="2" s="1"/>
  <c r="B345" i="2" s="1"/>
  <c r="B346" i="2" s="1"/>
  <c r="B347" i="2" s="1"/>
  <c r="B348" i="2" s="1"/>
  <c r="B349" i="2" s="1"/>
  <c r="B350" i="2" s="1"/>
  <c r="B351" i="2" s="1"/>
  <c r="B352" i="2" s="1"/>
  <c r="B353" i="2" s="1"/>
  <c r="B354" i="2" s="1"/>
  <c r="B355" i="2" s="1"/>
  <c r="B356" i="2" s="1"/>
  <c r="B357" i="2" s="1"/>
  <c r="B358" i="2" s="1"/>
  <c r="B359" i="2" s="1"/>
  <c r="B360" i="2" s="1"/>
  <c r="B361" i="2" s="1"/>
  <c r="B362" i="2" s="1"/>
  <c r="B363" i="2" s="1"/>
  <c r="B364" i="2" s="1"/>
  <c r="B365" i="2" s="1"/>
  <c r="B366" i="2" s="1"/>
  <c r="B367" i="2" s="1"/>
  <c r="B368" i="2" s="1"/>
  <c r="B369" i="2" s="1"/>
  <c r="B370" i="2" s="1"/>
  <c r="B371" i="2" s="1"/>
  <c r="B372" i="2" s="1"/>
  <c r="B373" i="2" s="1"/>
  <c r="B374" i="2" s="1"/>
  <c r="B375" i="2" s="1"/>
  <c r="B376" i="2" s="1"/>
  <c r="B377" i="2" s="1"/>
  <c r="B378" i="2" s="1"/>
  <c r="B379" i="2" s="1"/>
  <c r="B380" i="2" s="1"/>
  <c r="B381" i="2" s="1"/>
  <c r="B382" i="2" s="1"/>
  <c r="B383" i="2" s="1"/>
  <c r="B384" i="2" s="1"/>
  <c r="B385" i="2" s="1"/>
  <c r="B386" i="2" s="1"/>
  <c r="B387" i="2" s="1"/>
  <c r="B388" i="2" s="1"/>
  <c r="B389" i="2" s="1"/>
  <c r="B390" i="2" s="1"/>
  <c r="B391" i="2" s="1"/>
  <c r="B392" i="2" s="1"/>
  <c r="B393" i="2" s="1"/>
  <c r="B394" i="2" s="1"/>
  <c r="B395" i="2" s="1"/>
  <c r="B396" i="2" s="1"/>
  <c r="B397" i="2" s="1"/>
  <c r="B398" i="2" s="1"/>
  <c r="B399" i="2" s="1"/>
  <c r="B400" i="2" s="1"/>
  <c r="B401" i="2" s="1"/>
  <c r="B402" i="2" s="1"/>
  <c r="B403" i="2" s="1"/>
  <c r="B404" i="2" s="1"/>
  <c r="B405" i="2" s="1"/>
  <c r="B406" i="2" s="1"/>
  <c r="B407" i="2" s="1"/>
  <c r="B408" i="2" s="1"/>
  <c r="B409" i="2" s="1"/>
  <c r="B410" i="2" s="1"/>
  <c r="B411" i="2" s="1"/>
  <c r="B412" i="2" s="1"/>
  <c r="B413" i="2" s="1"/>
  <c r="B414" i="2" s="1"/>
  <c r="B415" i="2" s="1"/>
  <c r="B416" i="2" s="1"/>
  <c r="B417" i="2" s="1"/>
  <c r="B418" i="2" s="1"/>
  <c r="B419" i="2" s="1"/>
  <c r="B420" i="2" s="1"/>
  <c r="B421" i="2" s="1"/>
  <c r="B422" i="2" s="1"/>
  <c r="B423" i="2" s="1"/>
  <c r="B424" i="2" s="1"/>
  <c r="B425" i="2" s="1"/>
  <c r="B426" i="2" s="1"/>
  <c r="B427" i="2" s="1"/>
  <c r="B428" i="2" s="1"/>
  <c r="B429" i="2" s="1"/>
  <c r="B430" i="2" s="1"/>
  <c r="B431" i="2" s="1"/>
  <c r="B432" i="2" s="1"/>
  <c r="B433" i="2" s="1"/>
  <c r="B434" i="2" s="1"/>
  <c r="B435" i="2" s="1"/>
  <c r="B436" i="2" s="1"/>
  <c r="B437" i="2" s="1"/>
  <c r="B438" i="2" s="1"/>
  <c r="B439" i="2" s="1"/>
  <c r="B440" i="2" s="1"/>
  <c r="B441" i="2" s="1"/>
  <c r="B442" i="2" s="1"/>
  <c r="B443" i="2" s="1"/>
  <c r="B444" i="2" s="1"/>
  <c r="B445" i="2" s="1"/>
  <c r="B446" i="2" s="1"/>
  <c r="B447" i="2" s="1"/>
  <c r="B448" i="2" s="1"/>
  <c r="B449" i="2" s="1"/>
  <c r="B450" i="2" s="1"/>
  <c r="B451" i="2" s="1"/>
  <c r="B452" i="2" s="1"/>
  <c r="B453" i="2" s="1"/>
  <c r="B454" i="2" s="1"/>
  <c r="B455" i="2" s="1"/>
  <c r="B456" i="2" s="1"/>
  <c r="B457" i="2" s="1"/>
  <c r="B458" i="2" s="1"/>
  <c r="B459" i="2" s="1"/>
  <c r="B460" i="2" s="1"/>
  <c r="B461" i="2" s="1"/>
  <c r="B462" i="2" s="1"/>
  <c r="B463" i="2" s="1"/>
  <c r="B464" i="2" s="1"/>
  <c r="B465" i="2" s="1"/>
  <c r="B466" i="2" s="1"/>
  <c r="B467" i="2" s="1"/>
  <c r="B468" i="2" s="1"/>
  <c r="B469" i="2" s="1"/>
  <c r="B470" i="2" s="1"/>
  <c r="B471" i="2" s="1"/>
  <c r="B472" i="2" s="1"/>
  <c r="B473" i="2" s="1"/>
  <c r="B474" i="2" s="1"/>
  <c r="B475" i="2" s="1"/>
  <c r="B476" i="2" s="1"/>
  <c r="B477" i="2" s="1"/>
  <c r="B478" i="2" s="1"/>
  <c r="B479" i="2" s="1"/>
  <c r="B480" i="2" s="1"/>
  <c r="B481" i="2" s="1"/>
  <c r="B482" i="2" s="1"/>
  <c r="B483" i="2" s="1"/>
  <c r="B484" i="2" s="1"/>
  <c r="B485" i="2" s="1"/>
  <c r="B486" i="2" s="1"/>
  <c r="B487" i="2" s="1"/>
  <c r="B488" i="2" s="1"/>
  <c r="B489" i="2" s="1"/>
  <c r="B490" i="2" s="1"/>
  <c r="B491" i="2" s="1"/>
  <c r="B492" i="2" s="1"/>
  <c r="B493" i="2" s="1"/>
  <c r="B494" i="2" s="1"/>
  <c r="B495" i="2" s="1"/>
  <c r="B496" i="2" s="1"/>
  <c r="B497" i="2" s="1"/>
  <c r="B498" i="2" s="1"/>
  <c r="B499" i="2" s="1"/>
  <c r="B500" i="2" s="1"/>
  <c r="B501" i="2" s="1"/>
  <c r="B502" i="2" s="1"/>
  <c r="B503" i="2" s="1"/>
  <c r="B504" i="2" s="1"/>
  <c r="B505" i="2" s="1"/>
  <c r="B506" i="2" s="1"/>
  <c r="B507" i="2" s="1"/>
  <c r="B508" i="2" s="1"/>
  <c r="B509" i="2" s="1"/>
  <c r="B510" i="2" s="1"/>
  <c r="B511" i="2" s="1"/>
  <c r="B512" i="2" s="1"/>
  <c r="B513" i="2" s="1"/>
  <c r="B514" i="2" s="1"/>
  <c r="B515" i="2" s="1"/>
  <c r="B516" i="2" s="1"/>
  <c r="B517" i="2" s="1"/>
  <c r="B518" i="2" s="1"/>
  <c r="B519" i="2" s="1"/>
  <c r="B520" i="2" s="1"/>
  <c r="B521" i="2" s="1"/>
  <c r="B522" i="2" s="1"/>
  <c r="B523" i="2" s="1"/>
  <c r="B524" i="2" s="1"/>
  <c r="B525" i="2" s="1"/>
  <c r="B526" i="2" s="1"/>
  <c r="B527" i="2" s="1"/>
  <c r="B528" i="2" s="1"/>
  <c r="B529" i="2" s="1"/>
  <c r="B530" i="2" s="1"/>
  <c r="B531" i="2" s="1"/>
  <c r="B532" i="2" s="1"/>
  <c r="B533" i="2" s="1"/>
  <c r="B534" i="2" s="1"/>
  <c r="B535" i="2" s="1"/>
  <c r="B536" i="2" s="1"/>
  <c r="B537" i="2" s="1"/>
  <c r="B538" i="2" s="1"/>
  <c r="B539" i="2" s="1"/>
  <c r="B540" i="2" s="1"/>
  <c r="B541" i="2" s="1"/>
  <c r="B542" i="2" s="1"/>
  <c r="B543" i="2" s="1"/>
  <c r="B544" i="2" s="1"/>
  <c r="B545" i="2" s="1"/>
  <c r="B546" i="2" s="1"/>
  <c r="B547" i="2" s="1"/>
  <c r="B548" i="2" s="1"/>
  <c r="B549" i="2" s="1"/>
  <c r="B550" i="2" s="1"/>
  <c r="B551" i="2" s="1"/>
  <c r="B552" i="2" s="1"/>
  <c r="B553" i="2" s="1"/>
  <c r="B554" i="2" s="1"/>
  <c r="B555" i="2" s="1"/>
  <c r="B556" i="2" s="1"/>
  <c r="B557" i="2" s="1"/>
  <c r="B558" i="2" s="1"/>
  <c r="B559" i="2" s="1"/>
  <c r="B560" i="2" s="1"/>
  <c r="B561" i="2" s="1"/>
  <c r="B562" i="2" s="1"/>
  <c r="B563" i="2" s="1"/>
  <c r="B564" i="2" s="1"/>
  <c r="B565" i="2" s="1"/>
  <c r="B566" i="2" s="1"/>
  <c r="B567" i="2" s="1"/>
  <c r="B568" i="2" s="1"/>
  <c r="B569" i="2" s="1"/>
  <c r="B570" i="2" s="1"/>
  <c r="B571" i="2" s="1"/>
  <c r="B572" i="2" s="1"/>
  <c r="B573" i="2" s="1"/>
  <c r="B574" i="2" s="1"/>
  <c r="B575" i="2" s="1"/>
  <c r="B576" i="2" s="1"/>
  <c r="B577" i="2" s="1"/>
  <c r="B578" i="2" s="1"/>
  <c r="B579" i="2" s="1"/>
  <c r="B580" i="2" s="1"/>
  <c r="B581" i="2" s="1"/>
  <c r="B582" i="2" s="1"/>
  <c r="B583" i="2" s="1"/>
  <c r="B584" i="2" s="1"/>
  <c r="B585" i="2" s="1"/>
  <c r="B586" i="2" s="1"/>
  <c r="B587" i="2" s="1"/>
  <c r="B588" i="2" s="1"/>
  <c r="B589" i="2" s="1"/>
  <c r="B590" i="2" s="1"/>
  <c r="B591" i="2" s="1"/>
  <c r="B592" i="2" s="1"/>
  <c r="B593" i="2" s="1"/>
  <c r="B594" i="2" s="1"/>
  <c r="B595" i="2" s="1"/>
  <c r="B596" i="2" s="1"/>
  <c r="B597" i="2" s="1"/>
  <c r="B598" i="2" s="1"/>
  <c r="B599" i="2" s="1"/>
  <c r="B600" i="2" s="1"/>
  <c r="B601" i="2" s="1"/>
  <c r="D15" i="1"/>
  <c r="G11" i="1"/>
  <c r="I14" i="1"/>
  <c r="J26" i="1"/>
  <c r="I21" i="1"/>
  <c r="J21" i="1"/>
  <c r="J19" i="1"/>
  <c r="J4" i="1"/>
  <c r="J23" i="1"/>
  <c r="J25" i="1"/>
  <c r="I7" i="1"/>
  <c r="J14" i="1"/>
  <c r="I23" i="1"/>
  <c r="J22" i="1"/>
  <c r="I26" i="1"/>
  <c r="J18" i="1"/>
  <c r="I20" i="1"/>
  <c r="I25" i="1"/>
  <c r="J24" i="1"/>
  <c r="J7" i="1"/>
  <c r="I24" i="1"/>
  <c r="J17" i="1"/>
  <c r="I13" i="1"/>
  <c r="I16" i="1"/>
  <c r="I18" i="1"/>
  <c r="I11" i="1"/>
  <c r="J9" i="1"/>
  <c r="I15" i="1"/>
  <c r="J15" i="1"/>
  <c r="I17" i="1"/>
  <c r="J11" i="1"/>
  <c r="I6" i="1"/>
  <c r="J16" i="1"/>
  <c r="I19" i="1"/>
  <c r="I10" i="1"/>
  <c r="I22" i="1"/>
  <c r="J5" i="1"/>
  <c r="J13" i="1"/>
  <c r="J20" i="1"/>
</calcChain>
</file>

<file path=xl/sharedStrings.xml><?xml version="1.0" encoding="utf-8"?>
<sst xmlns="http://schemas.openxmlformats.org/spreadsheetml/2006/main" count="30" uniqueCount="23">
  <si>
    <t>Montant du prêt</t>
  </si>
  <si>
    <t>Taux annuel du prêt</t>
  </si>
  <si>
    <t>Nombre de mois du prêt</t>
  </si>
  <si>
    <t>Coût total du prêt</t>
  </si>
  <si>
    <t>Valeur totale remboursée</t>
  </si>
  <si>
    <t>Date de dernière échéance</t>
  </si>
  <si>
    <t>Montant de l'échéance</t>
  </si>
  <si>
    <t>Périodes</t>
  </si>
  <si>
    <t>Mensualité</t>
  </si>
  <si>
    <t>Capital</t>
  </si>
  <si>
    <t>Intérêts</t>
  </si>
  <si>
    <t>Capital restant du</t>
  </si>
  <si>
    <t>Date</t>
  </si>
  <si>
    <t>Date de la première échéance</t>
  </si>
  <si>
    <t>Synthèse de votre recherche</t>
  </si>
  <si>
    <t>Utilisation du fichier</t>
  </si>
  <si>
    <t>Veuillez choisir une des trois données à rechercher(bouton radio).
Ensuite indiquez les données dans les cellules vertes.
La données recherchée sera calculée et le tableau d'amortissement sera édité ici à droite.
Utilisez l'ascenseur pour faire défiler toutes les périodes.</t>
  </si>
  <si>
    <t>Données purement informatives.</t>
  </si>
  <si>
    <t>Seules les informations de votre banquier</t>
  </si>
  <si>
    <t>sont à prendre en comptes !</t>
  </si>
  <si>
    <t>Tableau d'amortissement pour crédit immobilier à taux fixe et hors assurance</t>
  </si>
  <si>
    <t>Données personnelles du prêt</t>
  </si>
  <si>
    <t>TAM TAUX FIXE HORS ASSURANCE - © 2017 - LouReeD - EXCEL 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</si>
</sst>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3" tint="0.79998168889431442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11"/>
      <color theme="7" tint="-0.249977111117893"/>
      <name val="Calibri"/>
      <family val="2"/>
      <scheme val="minor"/>
    </font>
    <font>
      <b/>
      <sz val="26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9FFC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51">
    <xf numFmtId="0" fontId="0" fillId="0" borderId="0" xfId="0"/>
    <xf numFmtId="14" fontId="0" fillId="0" borderId="1" xfId="0" applyNumberFormat="1" applyBorder="1" applyAlignment="1">
      <alignment horizontal="center"/>
    </xf>
    <xf numFmtId="0" fontId="0" fillId="3" borderId="2" xfId="0" applyFill="1" applyBorder="1"/>
    <xf numFmtId="0" fontId="0" fillId="3" borderId="3" xfId="0" applyFill="1" applyBorder="1"/>
    <xf numFmtId="164" fontId="0" fillId="0" borderId="1" xfId="0" applyNumberFormat="1" applyBorder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8" fontId="0" fillId="0" borderId="1" xfId="0" applyNumberFormat="1" applyBorder="1"/>
    <xf numFmtId="0" fontId="2" fillId="4" borderId="1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14" fontId="0" fillId="6" borderId="1" xfId="0" applyNumberFormat="1" applyFill="1" applyBorder="1" applyAlignment="1">
      <alignment horizontal="center" vertical="center"/>
    </xf>
    <xf numFmtId="164" fontId="0" fillId="6" borderId="1" xfId="0" applyNumberFormat="1" applyFill="1" applyBorder="1"/>
    <xf numFmtId="0" fontId="0" fillId="6" borderId="1" xfId="0" applyFill="1" applyBorder="1" applyAlignment="1">
      <alignment horizontal="center" vertical="center"/>
    </xf>
    <xf numFmtId="164" fontId="0" fillId="7" borderId="1" xfId="0" applyNumberFormat="1" applyFill="1" applyBorder="1" applyAlignment="1" applyProtection="1">
      <alignment horizontal="right" indent="1"/>
      <protection locked="0"/>
    </xf>
    <xf numFmtId="10" fontId="0" fillId="7" borderId="1" xfId="0" applyNumberFormat="1" applyFill="1" applyBorder="1" applyAlignment="1" applyProtection="1">
      <alignment horizontal="right" indent="1"/>
      <protection locked="0"/>
    </xf>
    <xf numFmtId="0" fontId="0" fillId="7" borderId="1" xfId="0" applyFill="1" applyBorder="1" applyAlignment="1" applyProtection="1">
      <alignment horizontal="right" indent="1"/>
      <protection locked="0"/>
    </xf>
    <xf numFmtId="0" fontId="3" fillId="2" borderId="2" xfId="0" applyFont="1" applyFill="1" applyBorder="1" applyProtection="1">
      <protection locked="0"/>
    </xf>
    <xf numFmtId="0" fontId="0" fillId="9" borderId="0" xfId="0" applyFill="1"/>
    <xf numFmtId="0" fontId="6" fillId="9" borderId="0" xfId="0" applyFont="1" applyFill="1"/>
    <xf numFmtId="0" fontId="6" fillId="9" borderId="5" xfId="0" applyFont="1" applyFill="1" applyBorder="1" applyAlignment="1"/>
    <xf numFmtId="0" fontId="6" fillId="9" borderId="0" xfId="0" applyFont="1" applyFill="1" applyProtection="1">
      <protection locked="0"/>
    </xf>
    <xf numFmtId="164" fontId="0" fillId="0" borderId="6" xfId="0" applyNumberFormat="1" applyBorder="1" applyAlignment="1">
      <alignment horizontal="right" vertical="center" indent="1"/>
    </xf>
    <xf numFmtId="164" fontId="0" fillId="0" borderId="1" xfId="0" applyNumberFormat="1" applyBorder="1" applyAlignment="1">
      <alignment horizontal="right" vertical="center" indent="1"/>
    </xf>
    <xf numFmtId="10" fontId="0" fillId="0" borderId="1" xfId="0" applyNumberFormat="1" applyBorder="1" applyAlignment="1">
      <alignment horizontal="right" vertical="center" indent="1"/>
    </xf>
    <xf numFmtId="0" fontId="0" fillId="0" borderId="1" xfId="0" applyBorder="1" applyAlignment="1">
      <alignment horizontal="right" vertical="center" indent="1"/>
    </xf>
    <xf numFmtId="14" fontId="0" fillId="0" borderId="1" xfId="0" applyNumberFormat="1" applyBorder="1" applyAlignment="1">
      <alignment horizontal="right" vertical="center" indent="1"/>
    </xf>
    <xf numFmtId="14" fontId="0" fillId="7" borderId="1" xfId="0" applyNumberFormat="1" applyFill="1" applyBorder="1" applyAlignment="1" applyProtection="1">
      <alignment horizontal="right" indent="1"/>
      <protection locked="0"/>
    </xf>
    <xf numFmtId="0" fontId="1" fillId="2" borderId="2" xfId="0" applyFont="1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9" fillId="9" borderId="0" xfId="1" applyFont="1" applyFill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7" fillId="9" borderId="0" xfId="0" applyFont="1" applyFill="1" applyAlignment="1">
      <alignment horizontal="center" vertical="center"/>
    </xf>
    <xf numFmtId="0" fontId="5" fillId="8" borderId="8" xfId="0" applyFont="1" applyFill="1" applyBorder="1" applyAlignment="1">
      <alignment horizontal="center" vertical="center"/>
    </xf>
    <xf numFmtId="0" fontId="5" fillId="8" borderId="9" xfId="0" applyFont="1" applyFill="1" applyBorder="1" applyAlignment="1">
      <alignment horizontal="center" vertical="center"/>
    </xf>
    <xf numFmtId="0" fontId="5" fillId="8" borderId="5" xfId="0" applyFont="1" applyFill="1" applyBorder="1" applyAlignment="1">
      <alignment horizontal="center" vertical="center"/>
    </xf>
    <xf numFmtId="0" fontId="5" fillId="8" borderId="10" xfId="0" applyFont="1" applyFill="1" applyBorder="1" applyAlignment="1">
      <alignment horizontal="center" vertical="center"/>
    </xf>
    <xf numFmtId="0" fontId="5" fillId="8" borderId="11" xfId="0" applyFont="1" applyFill="1" applyBorder="1" applyAlignment="1">
      <alignment horizontal="center" vertical="center"/>
    </xf>
    <xf numFmtId="0" fontId="5" fillId="8" borderId="12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left" vertical="center" wrapText="1"/>
    </xf>
    <xf numFmtId="0" fontId="4" fillId="5" borderId="13" xfId="0" applyFont="1" applyFill="1" applyBorder="1" applyAlignment="1">
      <alignment horizontal="left" vertical="center" wrapText="1"/>
    </xf>
    <xf numFmtId="0" fontId="4" fillId="5" borderId="9" xfId="0" applyFont="1" applyFill="1" applyBorder="1" applyAlignment="1">
      <alignment horizontal="left" vertical="center" wrapText="1"/>
    </xf>
    <xf numFmtId="0" fontId="4" fillId="5" borderId="5" xfId="0" applyFont="1" applyFill="1" applyBorder="1" applyAlignment="1">
      <alignment horizontal="left" vertical="center" wrapText="1"/>
    </xf>
    <xf numFmtId="0" fontId="4" fillId="5" borderId="0" xfId="0" applyFont="1" applyFill="1" applyBorder="1" applyAlignment="1">
      <alignment horizontal="left" vertical="center" wrapText="1"/>
    </xf>
    <xf numFmtId="0" fontId="4" fillId="5" borderId="10" xfId="0" applyFont="1" applyFill="1" applyBorder="1" applyAlignment="1">
      <alignment horizontal="left" vertical="center" wrapText="1"/>
    </xf>
    <xf numFmtId="0" fontId="4" fillId="5" borderId="11" xfId="0" applyFont="1" applyFill="1" applyBorder="1" applyAlignment="1">
      <alignment horizontal="left" vertical="center" wrapText="1"/>
    </xf>
    <xf numFmtId="0" fontId="4" fillId="5" borderId="14" xfId="0" applyFont="1" applyFill="1" applyBorder="1" applyAlignment="1">
      <alignment horizontal="left" vertical="center" wrapText="1"/>
    </xf>
    <xf numFmtId="0" fontId="4" fillId="5" borderId="12" xfId="0" applyFont="1" applyFill="1" applyBorder="1" applyAlignment="1">
      <alignment horizontal="left" vertical="center" wrapText="1"/>
    </xf>
    <xf numFmtId="0" fontId="0" fillId="3" borderId="1" xfId="0" applyFill="1" applyBorder="1" applyAlignment="1">
      <alignment horizontal="right" vertical="center" indent="1"/>
    </xf>
  </cellXfs>
  <cellStyles count="2">
    <cellStyle name="Lien hypertexte" xfId="1" builtinId="8"/>
    <cellStyle name="Normal" xfId="0" builtinId="0"/>
  </cellStyles>
  <dxfs count="3">
    <dxf>
      <font>
        <color theme="5" tint="0.79998168889431442"/>
      </font>
    </dxf>
    <dxf>
      <fill>
        <patternFill>
          <bgColor rgb="FF92D050"/>
        </patternFill>
      </fill>
    </dxf>
    <dxf>
      <fill>
        <patternFill>
          <bgColor theme="0" tint="-0.499984740745262"/>
        </patternFill>
      </fill>
    </dxf>
  </dxfs>
  <tableStyles count="0" defaultTableStyle="TableStyleMedium2" defaultPivotStyle="PivotStyleLight16"/>
  <colors>
    <mruColors>
      <color rgb="FFC9FFC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Radio" checked="Checked" firstButton="1" fmlaLink="$B$2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Scroll" dx="16" fmlaLink="E3" max="600" min="1" page="1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75010</xdr:colOff>
      <xdr:row>22</xdr:row>
      <xdr:rowOff>66675</xdr:rowOff>
    </xdr:from>
    <xdr:to>
      <xdr:col>3</xdr:col>
      <xdr:colOff>1219200</xdr:colOff>
      <xdr:row>26</xdr:row>
      <xdr:rowOff>22513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A349A4"/>
            </a:clrFrom>
            <a:clrTo>
              <a:srgbClr val="A349A4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27735" y="4067175"/>
          <a:ext cx="1144190" cy="83213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</xdr:row>
          <xdr:rowOff>9525</xdr:rowOff>
        </xdr:from>
        <xdr:to>
          <xdr:col>2</xdr:col>
          <xdr:colOff>114300</xdr:colOff>
          <xdr:row>3</xdr:row>
          <xdr:rowOff>9525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3</xdr:row>
          <xdr:rowOff>0</xdr:rowOff>
        </xdr:from>
        <xdr:to>
          <xdr:col>2</xdr:col>
          <xdr:colOff>114300</xdr:colOff>
          <xdr:row>4</xdr:row>
          <xdr:rowOff>0</xdr:rowOff>
        </xdr:to>
        <xdr:sp macro="" textlink="">
          <xdr:nvSpPr>
            <xdr:cNvPr id="1027" name="Option 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4</xdr:row>
          <xdr:rowOff>0</xdr:rowOff>
        </xdr:from>
        <xdr:to>
          <xdr:col>2</xdr:col>
          <xdr:colOff>114300</xdr:colOff>
          <xdr:row>5</xdr:row>
          <xdr:rowOff>0</xdr:rowOff>
        </xdr:to>
        <xdr:sp macro="" textlink="">
          <xdr:nvSpPr>
            <xdr:cNvPr id="1028" name="Option 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219075</xdr:colOff>
          <xdr:row>1</xdr:row>
          <xdr:rowOff>9525</xdr:rowOff>
        </xdr:from>
        <xdr:to>
          <xdr:col>4</xdr:col>
          <xdr:colOff>419100</xdr:colOff>
          <xdr:row>25</xdr:row>
          <xdr:rowOff>209550</xdr:rowOff>
        </xdr:to>
        <xdr:sp macro="" textlink="">
          <xdr:nvSpPr>
            <xdr:cNvPr id="1029" name="Scroll Bar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excel-pratique.com/fr/telechargements/bd-finance/tableau-excel-amortissement-taux-fixe-no291.php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27"/>
  <sheetViews>
    <sheetView showGridLines="0" showRowColHeaders="0" tabSelected="1" workbookViewId="0">
      <selection activeCell="A27" sqref="A27:L27"/>
    </sheetView>
  </sheetViews>
  <sheetFormatPr baseColWidth="10" defaultColWidth="0" defaultRowHeight="15" zeroHeight="1" x14ac:dyDescent="0.25"/>
  <cols>
    <col min="1" max="1" width="3.28515625" customWidth="1"/>
    <col min="2" max="2" width="3" customWidth="1"/>
    <col min="3" max="3" width="38.28515625" customWidth="1"/>
    <col min="4" max="4" width="18.5703125" customWidth="1"/>
    <col min="5" max="5" width="6.5703125" customWidth="1"/>
    <col min="6" max="6" width="11.42578125" customWidth="1"/>
    <col min="7" max="7" width="14.28515625" customWidth="1"/>
    <col min="8" max="11" width="18.5703125" customWidth="1"/>
    <col min="12" max="12" width="3.28515625" customWidth="1"/>
    <col min="13" max="16384" width="11.42578125" hidden="1"/>
  </cols>
  <sheetData>
    <row r="1" spans="1:12" ht="51.75" customHeight="1" x14ac:dyDescent="0.25">
      <c r="A1" s="34" t="s">
        <v>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2" ht="17.25" customHeight="1" x14ac:dyDescent="0.25">
      <c r="A2" s="17"/>
      <c r="B2" s="16">
        <v>1</v>
      </c>
      <c r="C2" s="32" t="s">
        <v>21</v>
      </c>
      <c r="D2" s="33"/>
      <c r="E2" s="19">
        <f>IF($D$13&gt;24,IF(E3&gt;$D$13-23,$D$13-23,E3),1)</f>
        <v>1</v>
      </c>
      <c r="F2" s="8" t="s">
        <v>7</v>
      </c>
      <c r="G2" s="8" t="s">
        <v>12</v>
      </c>
      <c r="H2" s="8" t="s">
        <v>8</v>
      </c>
      <c r="I2" s="8" t="s">
        <v>9</v>
      </c>
      <c r="J2" s="8" t="s">
        <v>10</v>
      </c>
      <c r="K2" s="8" t="s">
        <v>11</v>
      </c>
      <c r="L2" s="17"/>
    </row>
    <row r="3" spans="1:12" ht="17.25" customHeight="1" x14ac:dyDescent="0.25">
      <c r="A3" s="17"/>
      <c r="B3" s="2"/>
      <c r="C3" s="3" t="s">
        <v>0</v>
      </c>
      <c r="D3" s="13"/>
      <c r="E3" s="20">
        <v>1</v>
      </c>
      <c r="F3" s="12">
        <f ca="1">INDIRECT("'Echéancier Calcul'!A"&amp;$E$2+ROW()-2,TRUE)</f>
        <v>1</v>
      </c>
      <c r="G3" s="10">
        <f ca="1">INDIRECT("'Echéancier Calcul'!F"&amp;$E$2+ROW()-2,TRUE)</f>
        <v>42826</v>
      </c>
      <c r="H3" s="11">
        <f ca="1">INDIRECT("'Echéancier Calcul'!B"&amp;$E$2+ROW()-2,TRUE)</f>
        <v>2499.9985060420768</v>
      </c>
      <c r="I3" s="11">
        <f ca="1">INDIRECT("'Echéancier Calcul'!C"&amp;$E$2+ROW()-2,TRUE)</f>
        <v>339.46517270874341</v>
      </c>
      <c r="J3" s="11">
        <f ca="1">INDIRECT("'Echéancier Calcul'!D"&amp;$E$2+ROW()-2,TRUE)</f>
        <v>2160.5333333333333</v>
      </c>
      <c r="K3" s="11">
        <f ca="1">INDIRECT("'Echéancier Calcul'!E"&amp;$E$2+ROW()-2,TRUE)</f>
        <v>647820.53482729127</v>
      </c>
      <c r="L3" s="17"/>
    </row>
    <row r="4" spans="1:12" ht="17.25" customHeight="1" x14ac:dyDescent="0.25">
      <c r="A4" s="17"/>
      <c r="B4" s="2"/>
      <c r="C4" s="3" t="s">
        <v>6</v>
      </c>
      <c r="D4" s="13">
        <v>2500</v>
      </c>
      <c r="E4" s="18"/>
      <c r="F4" s="12">
        <f t="shared" ref="F4:F26" ca="1" si="0">INDIRECT("'Echéancier Calcul'!A"&amp;$E$2+ROW()-2,TRUE)</f>
        <v>2</v>
      </c>
      <c r="G4" s="10">
        <f t="shared" ref="G4:G26" ca="1" si="1">INDIRECT("'Echéancier Calcul'!F"&amp;$E$2+ROW()-2,TRUE)</f>
        <v>42856</v>
      </c>
      <c r="H4" s="11">
        <f t="shared" ref="H4:H26" ca="1" si="2">INDIRECT("'Echéancier Calcul'!B"&amp;$E$2+ROW()-2,TRUE)</f>
        <v>2499.9985060420768</v>
      </c>
      <c r="I4" s="11">
        <f t="shared" ref="I4:I26" ca="1" si="3">INDIRECT("'Echéancier Calcul'!C"&amp;$E$2+ROW()-2,TRUE)</f>
        <v>340.59672328443918</v>
      </c>
      <c r="J4" s="11">
        <f t="shared" ref="J4:J26" ca="1" si="4">INDIRECT("'Echéancier Calcul'!D"&amp;$E$2+ROW()-2,TRUE)</f>
        <v>2159.4017827576376</v>
      </c>
      <c r="K4" s="11">
        <f t="shared" ref="K4:K26" ca="1" si="5">INDIRECT("'Echéancier Calcul'!E"&amp;$E$2+ROW()-2,TRUE)</f>
        <v>647479.93810400681</v>
      </c>
      <c r="L4" s="17"/>
    </row>
    <row r="5" spans="1:12" ht="17.25" customHeight="1" x14ac:dyDescent="0.25">
      <c r="A5" s="17"/>
      <c r="B5" s="2"/>
      <c r="C5" s="3" t="s">
        <v>1</v>
      </c>
      <c r="D5" s="14">
        <v>0.04</v>
      </c>
      <c r="E5" s="17"/>
      <c r="F5" s="12">
        <f t="shared" ca="1" si="0"/>
        <v>3</v>
      </c>
      <c r="G5" s="10">
        <f t="shared" ca="1" si="1"/>
        <v>42887</v>
      </c>
      <c r="H5" s="11">
        <f t="shared" ca="1" si="2"/>
        <v>2499.9985060420768</v>
      </c>
      <c r="I5" s="11">
        <f t="shared" ca="1" si="3"/>
        <v>341.73204569538734</v>
      </c>
      <c r="J5" s="11">
        <f t="shared" ca="1" si="4"/>
        <v>2158.2664603466897</v>
      </c>
      <c r="K5" s="11">
        <f t="shared" ca="1" si="5"/>
        <v>647138.20605831139</v>
      </c>
      <c r="L5" s="17"/>
    </row>
    <row r="6" spans="1:12" ht="17.25" customHeight="1" x14ac:dyDescent="0.25">
      <c r="A6" s="17"/>
      <c r="B6" s="2"/>
      <c r="C6" s="3" t="s">
        <v>2</v>
      </c>
      <c r="D6" s="15">
        <v>600</v>
      </c>
      <c r="E6" s="17"/>
      <c r="F6" s="12">
        <f t="shared" ca="1" si="0"/>
        <v>4</v>
      </c>
      <c r="G6" s="10">
        <f t="shared" ca="1" si="1"/>
        <v>42917</v>
      </c>
      <c r="H6" s="11">
        <f t="shared" ca="1" si="2"/>
        <v>2499.9985060420768</v>
      </c>
      <c r="I6" s="11">
        <f t="shared" ca="1" si="3"/>
        <v>342.87115251437189</v>
      </c>
      <c r="J6" s="11">
        <f t="shared" ca="1" si="4"/>
        <v>2157.1273535277051</v>
      </c>
      <c r="K6" s="11">
        <f t="shared" ca="1" si="5"/>
        <v>646795.33490579703</v>
      </c>
      <c r="L6" s="17"/>
    </row>
    <row r="7" spans="1:12" ht="17.25" customHeight="1" x14ac:dyDescent="0.25">
      <c r="A7" s="17"/>
      <c r="B7" s="2"/>
      <c r="C7" s="3" t="s">
        <v>13</v>
      </c>
      <c r="D7" s="26">
        <v>42826</v>
      </c>
      <c r="E7" s="17"/>
      <c r="F7" s="12">
        <f t="shared" ca="1" si="0"/>
        <v>5</v>
      </c>
      <c r="G7" s="10">
        <f t="shared" ca="1" si="1"/>
        <v>42948</v>
      </c>
      <c r="H7" s="11">
        <f t="shared" ca="1" si="2"/>
        <v>2499.9985060420768</v>
      </c>
      <c r="I7" s="11">
        <f t="shared" ca="1" si="3"/>
        <v>344.01405635608648</v>
      </c>
      <c r="J7" s="11">
        <f t="shared" ca="1" si="4"/>
        <v>2155.9844496859905</v>
      </c>
      <c r="K7" s="11">
        <f t="shared" ca="1" si="5"/>
        <v>646451.32084944099</v>
      </c>
      <c r="L7" s="17"/>
    </row>
    <row r="8" spans="1:12" ht="17.25" customHeight="1" x14ac:dyDescent="0.25">
      <c r="A8" s="17"/>
      <c r="B8" s="17"/>
      <c r="C8" s="17"/>
      <c r="D8" s="17"/>
      <c r="E8" s="17"/>
      <c r="F8" s="12">
        <f t="shared" ca="1" si="0"/>
        <v>6</v>
      </c>
      <c r="G8" s="10">
        <f t="shared" ca="1" si="1"/>
        <v>42979</v>
      </c>
      <c r="H8" s="11">
        <f t="shared" ca="1" si="2"/>
        <v>2499.9985060420768</v>
      </c>
      <c r="I8" s="11">
        <f t="shared" ca="1" si="3"/>
        <v>345.16076987727342</v>
      </c>
      <c r="J8" s="11">
        <f t="shared" ca="1" si="4"/>
        <v>2154.8377361648036</v>
      </c>
      <c r="K8" s="11">
        <f t="shared" ca="1" si="5"/>
        <v>646106.16007956374</v>
      </c>
      <c r="L8" s="17"/>
    </row>
    <row r="9" spans="1:12" ht="17.25" customHeight="1" x14ac:dyDescent="0.25">
      <c r="A9" s="17"/>
      <c r="B9" s="27"/>
      <c r="C9" s="30" t="s">
        <v>14</v>
      </c>
      <c r="D9" s="31"/>
      <c r="E9" s="17"/>
      <c r="F9" s="12">
        <f t="shared" ca="1" si="0"/>
        <v>7</v>
      </c>
      <c r="G9" s="10">
        <f t="shared" ca="1" si="1"/>
        <v>43009</v>
      </c>
      <c r="H9" s="11">
        <f t="shared" ca="1" si="2"/>
        <v>2499.9985060420768</v>
      </c>
      <c r="I9" s="11">
        <f t="shared" ca="1" si="3"/>
        <v>346.3113057768644</v>
      </c>
      <c r="J9" s="11">
        <f t="shared" ca="1" si="4"/>
        <v>2153.6872002652126</v>
      </c>
      <c r="K9" s="11">
        <f t="shared" ca="1" si="5"/>
        <v>645759.8487737868</v>
      </c>
      <c r="L9" s="17"/>
    </row>
    <row r="10" spans="1:12" ht="17.25" customHeight="1" x14ac:dyDescent="0.25">
      <c r="A10" s="17"/>
      <c r="B10" s="50" t="str">
        <f>IF($B$2=1,"Montant de l'emprunt recherché","Montant du prêt")</f>
        <v>Montant de l'emprunt recherché</v>
      </c>
      <c r="C10" s="50"/>
      <c r="D10" s="21">
        <f>IFERROR(IF($B$2=1,INT(-PV(D12/12,D13,D11)),$D3),"")</f>
        <v>648160</v>
      </c>
      <c r="E10" s="17"/>
      <c r="F10" s="12">
        <f t="shared" ca="1" si="0"/>
        <v>8</v>
      </c>
      <c r="G10" s="10">
        <f t="shared" ca="1" si="1"/>
        <v>43040</v>
      </c>
      <c r="H10" s="11">
        <f t="shared" ca="1" si="2"/>
        <v>2499.9985060420768</v>
      </c>
      <c r="I10" s="11">
        <f t="shared" ca="1" si="3"/>
        <v>347.46567679612059</v>
      </c>
      <c r="J10" s="11">
        <f t="shared" ca="1" si="4"/>
        <v>2152.5328292459567</v>
      </c>
      <c r="K10" s="11">
        <f t="shared" ca="1" si="5"/>
        <v>645412.38309699076</v>
      </c>
      <c r="L10" s="17"/>
    </row>
    <row r="11" spans="1:12" ht="17.25" customHeight="1" x14ac:dyDescent="0.25">
      <c r="A11" s="17"/>
      <c r="B11" s="50" t="str">
        <f>IF($B$2=2,"Valeur de l'échéance recherchée","Echéance du prêt")</f>
        <v>Echéance du prêt</v>
      </c>
      <c r="C11" s="50"/>
      <c r="D11" s="22">
        <f>IFERROR(IF($B$2=2,-PMT(D12/12,(D13/12)*12,D10),$D4),"")</f>
        <v>2500</v>
      </c>
      <c r="E11" s="17"/>
      <c r="F11" s="12">
        <f t="shared" ca="1" si="0"/>
        <v>9</v>
      </c>
      <c r="G11" s="10">
        <f t="shared" ca="1" si="1"/>
        <v>43070</v>
      </c>
      <c r="H11" s="11">
        <f t="shared" ca="1" si="2"/>
        <v>2499.9985060420768</v>
      </c>
      <c r="I11" s="11">
        <f t="shared" ca="1" si="3"/>
        <v>348.62389571877429</v>
      </c>
      <c r="J11" s="11">
        <f t="shared" ca="1" si="4"/>
        <v>2151.3746103233025</v>
      </c>
      <c r="K11" s="11">
        <f t="shared" ca="1" si="5"/>
        <v>645063.75920127193</v>
      </c>
      <c r="L11" s="17"/>
    </row>
    <row r="12" spans="1:12" ht="17.25" customHeight="1" x14ac:dyDescent="0.25">
      <c r="A12" s="17"/>
      <c r="B12" s="50" t="str">
        <f>IF($B$2=3,"Taux annuel recherché","Taux annuel du prêt")</f>
        <v>Taux annuel du prêt</v>
      </c>
      <c r="C12" s="50"/>
      <c r="D12" s="23">
        <f>IFERROR(IF($B$2=3,RATE(D13,-D11,D10)*12,$D5),"")</f>
        <v>0.04</v>
      </c>
      <c r="E12" s="17"/>
      <c r="F12" s="12">
        <f t="shared" ca="1" si="0"/>
        <v>10</v>
      </c>
      <c r="G12" s="10">
        <f t="shared" ca="1" si="1"/>
        <v>43101</v>
      </c>
      <c r="H12" s="11">
        <f t="shared" ca="1" si="2"/>
        <v>2499.9985060420768</v>
      </c>
      <c r="I12" s="11">
        <f t="shared" ca="1" si="3"/>
        <v>349.78597537117025</v>
      </c>
      <c r="J12" s="11">
        <f t="shared" ca="1" si="4"/>
        <v>2150.2125306709067</v>
      </c>
      <c r="K12" s="11">
        <f t="shared" ca="1" si="5"/>
        <v>644713.97322590079</v>
      </c>
      <c r="L12" s="17"/>
    </row>
    <row r="13" spans="1:12" ht="17.25" customHeight="1" x14ac:dyDescent="0.25">
      <c r="A13" s="17"/>
      <c r="B13" s="50" t="s">
        <v>2</v>
      </c>
      <c r="C13" s="50"/>
      <c r="D13" s="24">
        <f>$D6</f>
        <v>600</v>
      </c>
      <c r="E13" s="17"/>
      <c r="F13" s="12">
        <f t="shared" ca="1" si="0"/>
        <v>11</v>
      </c>
      <c r="G13" s="10">
        <f t="shared" ca="1" si="1"/>
        <v>43132</v>
      </c>
      <c r="H13" s="11">
        <f t="shared" ca="1" si="2"/>
        <v>2499.9985060420768</v>
      </c>
      <c r="I13" s="11">
        <f t="shared" ca="1" si="3"/>
        <v>350.95192862240748</v>
      </c>
      <c r="J13" s="11">
        <f t="shared" ca="1" si="4"/>
        <v>2149.0465774196696</v>
      </c>
      <c r="K13" s="11">
        <f t="shared" ca="1" si="5"/>
        <v>644363.02129727835</v>
      </c>
      <c r="L13" s="17"/>
    </row>
    <row r="14" spans="1:12" ht="17.25" customHeight="1" x14ac:dyDescent="0.25">
      <c r="A14" s="17"/>
      <c r="B14" s="50" t="s">
        <v>4</v>
      </c>
      <c r="C14" s="50"/>
      <c r="D14" s="22">
        <f>IFERROR(D11*D13,"")</f>
        <v>1500000</v>
      </c>
      <c r="E14" s="17"/>
      <c r="F14" s="12">
        <f t="shared" ca="1" si="0"/>
        <v>12</v>
      </c>
      <c r="G14" s="10">
        <f t="shared" ca="1" si="1"/>
        <v>43160</v>
      </c>
      <c r="H14" s="11">
        <f t="shared" ca="1" si="2"/>
        <v>2499.9985060420768</v>
      </c>
      <c r="I14" s="11">
        <f t="shared" ca="1" si="3"/>
        <v>352.12176838448215</v>
      </c>
      <c r="J14" s="11">
        <f t="shared" ca="1" si="4"/>
        <v>2147.8767376575952</v>
      </c>
      <c r="K14" s="11">
        <f t="shared" ca="1" si="5"/>
        <v>644010.89952889387</v>
      </c>
      <c r="L14" s="17"/>
    </row>
    <row r="15" spans="1:12" ht="17.25" customHeight="1" x14ac:dyDescent="0.25">
      <c r="A15" s="17"/>
      <c r="B15" s="50" t="s">
        <v>3</v>
      </c>
      <c r="C15" s="50"/>
      <c r="D15" s="22">
        <f>IFERROR(D14-D10,"")</f>
        <v>851840</v>
      </c>
      <c r="E15" s="17"/>
      <c r="F15" s="12">
        <f t="shared" ca="1" si="0"/>
        <v>13</v>
      </c>
      <c r="G15" s="10">
        <f t="shared" ca="1" si="1"/>
        <v>43191</v>
      </c>
      <c r="H15" s="11">
        <f t="shared" ca="1" si="2"/>
        <v>2499.9985060420768</v>
      </c>
      <c r="I15" s="11">
        <f t="shared" ca="1" si="3"/>
        <v>353.29550761243047</v>
      </c>
      <c r="J15" s="11">
        <f t="shared" ca="1" si="4"/>
        <v>2146.7029984296464</v>
      </c>
      <c r="K15" s="11">
        <f t="shared" ca="1" si="5"/>
        <v>643657.60402128147</v>
      </c>
      <c r="L15" s="17"/>
    </row>
    <row r="16" spans="1:12" ht="17.25" customHeight="1" x14ac:dyDescent="0.25">
      <c r="A16" s="17"/>
      <c r="B16" s="50" t="s">
        <v>5</v>
      </c>
      <c r="C16" s="50"/>
      <c r="D16" s="25">
        <f>IFERROR(EDATE(D7,D13-1),"")</f>
        <v>61057</v>
      </c>
      <c r="E16" s="17"/>
      <c r="F16" s="12">
        <f t="shared" ca="1" si="0"/>
        <v>14</v>
      </c>
      <c r="G16" s="10">
        <f t="shared" ca="1" si="1"/>
        <v>43221</v>
      </c>
      <c r="H16" s="11">
        <f t="shared" ca="1" si="2"/>
        <v>2499.9985060420768</v>
      </c>
      <c r="I16" s="11">
        <f t="shared" ca="1" si="3"/>
        <v>354.47315930447189</v>
      </c>
      <c r="J16" s="11">
        <f t="shared" ca="1" si="4"/>
        <v>2145.5253467376051</v>
      </c>
      <c r="K16" s="11">
        <f t="shared" ca="1" si="5"/>
        <v>643303.130861977</v>
      </c>
      <c r="L16" s="17"/>
    </row>
    <row r="17" spans="1:12" ht="17.25" customHeight="1" x14ac:dyDescent="0.25">
      <c r="A17" s="17"/>
      <c r="B17" s="17"/>
      <c r="C17" s="17"/>
      <c r="D17" s="17"/>
      <c r="E17" s="17"/>
      <c r="F17" s="12">
        <f t="shared" ca="1" si="0"/>
        <v>15</v>
      </c>
      <c r="G17" s="10">
        <f t="shared" ca="1" si="1"/>
        <v>43252</v>
      </c>
      <c r="H17" s="11">
        <f t="shared" ca="1" si="2"/>
        <v>2499.9985060420768</v>
      </c>
      <c r="I17" s="11">
        <f t="shared" ca="1" si="3"/>
        <v>355.65473650215347</v>
      </c>
      <c r="J17" s="11">
        <f t="shared" ca="1" si="4"/>
        <v>2144.3437695399234</v>
      </c>
      <c r="K17" s="11">
        <f t="shared" ca="1" si="5"/>
        <v>642947.47612547479</v>
      </c>
      <c r="L17" s="17"/>
    </row>
    <row r="18" spans="1:12" ht="17.25" customHeight="1" x14ac:dyDescent="0.25">
      <c r="A18" s="17"/>
      <c r="B18" s="28"/>
      <c r="C18" s="32" t="s">
        <v>15</v>
      </c>
      <c r="D18" s="33"/>
      <c r="E18" s="17"/>
      <c r="F18" s="12">
        <f t="shared" ca="1" si="0"/>
        <v>16</v>
      </c>
      <c r="G18" s="10">
        <f t="shared" ca="1" si="1"/>
        <v>43282</v>
      </c>
      <c r="H18" s="11">
        <f t="shared" ca="1" si="2"/>
        <v>2499.9985060420768</v>
      </c>
      <c r="I18" s="11">
        <f t="shared" ca="1" si="3"/>
        <v>356.84025229049394</v>
      </c>
      <c r="J18" s="11">
        <f t="shared" ca="1" si="4"/>
        <v>2143.1582537515828</v>
      </c>
      <c r="K18" s="11">
        <f t="shared" ca="1" si="5"/>
        <v>642590.63587318431</v>
      </c>
      <c r="L18" s="17"/>
    </row>
    <row r="19" spans="1:12" ht="17.25" customHeight="1" x14ac:dyDescent="0.25">
      <c r="A19" s="17"/>
      <c r="B19" s="41" t="s">
        <v>16</v>
      </c>
      <c r="C19" s="42"/>
      <c r="D19" s="43"/>
      <c r="E19" s="17"/>
      <c r="F19" s="12">
        <f t="shared" ca="1" si="0"/>
        <v>17</v>
      </c>
      <c r="G19" s="10">
        <f t="shared" ca="1" si="1"/>
        <v>43313</v>
      </c>
      <c r="H19" s="11">
        <f t="shared" ca="1" si="2"/>
        <v>2499.9985060420768</v>
      </c>
      <c r="I19" s="11">
        <f t="shared" ca="1" si="3"/>
        <v>358.02971979812889</v>
      </c>
      <c r="J19" s="11">
        <f t="shared" ca="1" si="4"/>
        <v>2141.9687862439482</v>
      </c>
      <c r="K19" s="11">
        <f t="shared" ca="1" si="5"/>
        <v>642232.60615338618</v>
      </c>
      <c r="L19" s="17"/>
    </row>
    <row r="20" spans="1:12" ht="17.25" customHeight="1" x14ac:dyDescent="0.25">
      <c r="A20" s="17"/>
      <c r="B20" s="44"/>
      <c r="C20" s="45"/>
      <c r="D20" s="46"/>
      <c r="E20" s="17"/>
      <c r="F20" s="12">
        <f t="shared" ca="1" si="0"/>
        <v>18</v>
      </c>
      <c r="G20" s="10">
        <f t="shared" ca="1" si="1"/>
        <v>43344</v>
      </c>
      <c r="H20" s="11">
        <f t="shared" ca="1" si="2"/>
        <v>2499.9985060420768</v>
      </c>
      <c r="I20" s="11">
        <f t="shared" ca="1" si="3"/>
        <v>359.22315219745599</v>
      </c>
      <c r="J20" s="11">
        <f t="shared" ca="1" si="4"/>
        <v>2140.7753538446209</v>
      </c>
      <c r="K20" s="11">
        <f t="shared" ca="1" si="5"/>
        <v>641873.38300118875</v>
      </c>
      <c r="L20" s="17"/>
    </row>
    <row r="21" spans="1:12" ht="17.25" customHeight="1" x14ac:dyDescent="0.25">
      <c r="A21" s="17"/>
      <c r="B21" s="44"/>
      <c r="C21" s="45"/>
      <c r="D21" s="46"/>
      <c r="E21" s="17"/>
      <c r="F21" s="12">
        <f t="shared" ca="1" si="0"/>
        <v>19</v>
      </c>
      <c r="G21" s="10">
        <f t="shared" ca="1" si="1"/>
        <v>43374</v>
      </c>
      <c r="H21" s="11">
        <f t="shared" ca="1" si="2"/>
        <v>2499.9985060420768</v>
      </c>
      <c r="I21" s="11">
        <f t="shared" ca="1" si="3"/>
        <v>360.42056270478082</v>
      </c>
      <c r="J21" s="11">
        <f t="shared" ca="1" si="4"/>
        <v>2139.5779433372959</v>
      </c>
      <c r="K21" s="11">
        <f t="shared" ca="1" si="5"/>
        <v>641512.96243848396</v>
      </c>
      <c r="L21" s="17"/>
    </row>
    <row r="22" spans="1:12" ht="17.25" customHeight="1" x14ac:dyDescent="0.25">
      <c r="A22" s="17"/>
      <c r="B22" s="47"/>
      <c r="C22" s="48"/>
      <c r="D22" s="49"/>
      <c r="E22" s="17"/>
      <c r="F22" s="12">
        <f t="shared" ca="1" si="0"/>
        <v>20</v>
      </c>
      <c r="G22" s="10">
        <f t="shared" ca="1" si="1"/>
        <v>43405</v>
      </c>
      <c r="H22" s="11">
        <f t="shared" ca="1" si="2"/>
        <v>2499.9985060420768</v>
      </c>
      <c r="I22" s="11">
        <f t="shared" ca="1" si="3"/>
        <v>361.6219645804635</v>
      </c>
      <c r="J22" s="11">
        <f t="shared" ca="1" si="4"/>
        <v>2138.3765414616132</v>
      </c>
      <c r="K22" s="11">
        <f t="shared" ca="1" si="5"/>
        <v>641151.34047390346</v>
      </c>
      <c r="L22" s="17"/>
    </row>
    <row r="23" spans="1:12" ht="17.25" customHeight="1" x14ac:dyDescent="0.25">
      <c r="A23" s="17"/>
      <c r="B23" s="17"/>
      <c r="C23" s="17"/>
      <c r="D23" s="17"/>
      <c r="E23" s="17"/>
      <c r="F23" s="12">
        <f t="shared" ca="1" si="0"/>
        <v>21</v>
      </c>
      <c r="G23" s="10">
        <f t="shared" ca="1" si="1"/>
        <v>43435</v>
      </c>
      <c r="H23" s="11">
        <f t="shared" ca="1" si="2"/>
        <v>2499.9985060420768</v>
      </c>
      <c r="I23" s="11">
        <f t="shared" ca="1" si="3"/>
        <v>362.827371129065</v>
      </c>
      <c r="J23" s="11">
        <f t="shared" ca="1" si="4"/>
        <v>2137.1711349130119</v>
      </c>
      <c r="K23" s="11">
        <f t="shared" ca="1" si="5"/>
        <v>640788.51310277439</v>
      </c>
      <c r="L23" s="17"/>
    </row>
    <row r="24" spans="1:12" ht="17.25" customHeight="1" x14ac:dyDescent="0.25">
      <c r="A24" s="17"/>
      <c r="B24" s="35" t="s">
        <v>17</v>
      </c>
      <c r="C24" s="36"/>
      <c r="D24" s="17"/>
      <c r="E24" s="17"/>
      <c r="F24" s="12">
        <f t="shared" ca="1" si="0"/>
        <v>22</v>
      </c>
      <c r="G24" s="10">
        <f t="shared" ca="1" si="1"/>
        <v>43466</v>
      </c>
      <c r="H24" s="11">
        <f t="shared" ca="1" si="2"/>
        <v>2499.9985060420768</v>
      </c>
      <c r="I24" s="11">
        <f t="shared" ca="1" si="3"/>
        <v>364.03679569949526</v>
      </c>
      <c r="J24" s="11">
        <f t="shared" ca="1" si="4"/>
        <v>2135.9617103425817</v>
      </c>
      <c r="K24" s="11">
        <f t="shared" ca="1" si="5"/>
        <v>640424.47630707489</v>
      </c>
      <c r="L24" s="17"/>
    </row>
    <row r="25" spans="1:12" ht="17.25" customHeight="1" x14ac:dyDescent="0.25">
      <c r="A25" s="17"/>
      <c r="B25" s="37" t="s">
        <v>18</v>
      </c>
      <c r="C25" s="38"/>
      <c r="D25" s="17"/>
      <c r="E25" s="17"/>
      <c r="F25" s="12">
        <f t="shared" ca="1" si="0"/>
        <v>23</v>
      </c>
      <c r="G25" s="10">
        <f t="shared" ca="1" si="1"/>
        <v>43497</v>
      </c>
      <c r="H25" s="11">
        <f t="shared" ca="1" si="2"/>
        <v>2499.9985060420768</v>
      </c>
      <c r="I25" s="11">
        <f t="shared" ca="1" si="3"/>
        <v>365.25025168516026</v>
      </c>
      <c r="J25" s="11">
        <f t="shared" ca="1" si="4"/>
        <v>2134.7482543569167</v>
      </c>
      <c r="K25" s="11">
        <f t="shared" ca="1" si="5"/>
        <v>640059.22605538974</v>
      </c>
      <c r="L25" s="17"/>
    </row>
    <row r="26" spans="1:12" ht="17.25" customHeight="1" x14ac:dyDescent="0.25">
      <c r="A26" s="17"/>
      <c r="B26" s="39" t="s">
        <v>19</v>
      </c>
      <c r="C26" s="40"/>
      <c r="D26" s="17"/>
      <c r="E26" s="17"/>
      <c r="F26" s="12">
        <f t="shared" ca="1" si="0"/>
        <v>24</v>
      </c>
      <c r="G26" s="10">
        <f t="shared" ca="1" si="1"/>
        <v>43525</v>
      </c>
      <c r="H26" s="11">
        <f t="shared" ca="1" si="2"/>
        <v>2499.9985060420768</v>
      </c>
      <c r="I26" s="11">
        <f t="shared" ca="1" si="3"/>
        <v>366.46775252411084</v>
      </c>
      <c r="J26" s="11">
        <f t="shared" ca="1" si="4"/>
        <v>2133.5307535179663</v>
      </c>
      <c r="K26" s="11">
        <f t="shared" ca="1" si="5"/>
        <v>639692.75830286567</v>
      </c>
      <c r="L26" s="17"/>
    </row>
    <row r="27" spans="1:12" ht="17.25" customHeight="1" x14ac:dyDescent="0.25">
      <c r="A27" s="29" t="s">
        <v>22</v>
      </c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</row>
  </sheetData>
  <sheetProtection selectLockedCells="1"/>
  <mergeCells count="16">
    <mergeCell ref="A27:L27"/>
    <mergeCell ref="C9:D9"/>
    <mergeCell ref="C18:D18"/>
    <mergeCell ref="A1:L1"/>
    <mergeCell ref="B24:C24"/>
    <mergeCell ref="B25:C25"/>
    <mergeCell ref="B26:C26"/>
    <mergeCell ref="B19:D22"/>
    <mergeCell ref="B10:C10"/>
    <mergeCell ref="C2:D2"/>
    <mergeCell ref="B15:C15"/>
    <mergeCell ref="B16:C16"/>
    <mergeCell ref="B14:C14"/>
    <mergeCell ref="B11:C11"/>
    <mergeCell ref="B12:C12"/>
    <mergeCell ref="B13:C13"/>
  </mergeCells>
  <conditionalFormatting sqref="D3:D6">
    <cfRule type="expression" dxfId="2" priority="3">
      <formula>AND($B$2+2=ROW())</formula>
    </cfRule>
  </conditionalFormatting>
  <conditionalFormatting sqref="B10:D12">
    <cfRule type="expression" dxfId="1" priority="2">
      <formula>AND($B$2+9=ROW())</formula>
    </cfRule>
  </conditionalFormatting>
  <conditionalFormatting sqref="F3:K26">
    <cfRule type="expression" dxfId="0" priority="1">
      <formula>AND($F3&gt;$D$13)</formula>
    </cfRule>
  </conditionalFormatting>
  <hyperlinks>
    <hyperlink ref="A27:L27" r:id="rId1" display="TAM TAUX FIXE HORS ASSURANCE - LouReeD - EXCEL Pratique.com - V2.0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Option Button 2">
              <controlPr defaultSize="0" autoFill="0" autoLine="0" autoPict="0" macro="[0]!Quelle_Sélection">
                <anchor moveWithCells="1">
                  <from>
                    <xdr:col>1</xdr:col>
                    <xdr:colOff>9525</xdr:colOff>
                    <xdr:row>2</xdr:row>
                    <xdr:rowOff>9525</xdr:rowOff>
                  </from>
                  <to>
                    <xdr:col>2</xdr:col>
                    <xdr:colOff>114300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Option Button 3">
              <controlPr defaultSize="0" autoFill="0" autoLine="0" autoPict="0" macro="[0]!Quelle_Sélection">
                <anchor moveWithCells="1">
                  <from>
                    <xdr:col>1</xdr:col>
                    <xdr:colOff>9525</xdr:colOff>
                    <xdr:row>3</xdr:row>
                    <xdr:rowOff>0</xdr:rowOff>
                  </from>
                  <to>
                    <xdr:col>2</xdr:col>
                    <xdr:colOff>114300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Option Button 4">
              <controlPr defaultSize="0" autoFill="0" autoLine="0" autoPict="0" macro="[0]!Quelle_Sélection">
                <anchor moveWithCells="1">
                  <from>
                    <xdr:col>1</xdr:col>
                    <xdr:colOff>9525</xdr:colOff>
                    <xdr:row>4</xdr:row>
                    <xdr:rowOff>0</xdr:rowOff>
                  </from>
                  <to>
                    <xdr:col>2</xdr:col>
                    <xdr:colOff>114300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Scroll Bar 5">
              <controlPr defaultSize="0" autoPict="0">
                <anchor moveWithCells="1">
                  <from>
                    <xdr:col>4</xdr:col>
                    <xdr:colOff>219075</xdr:colOff>
                    <xdr:row>1</xdr:row>
                    <xdr:rowOff>9525</xdr:rowOff>
                  </from>
                  <to>
                    <xdr:col>4</xdr:col>
                    <xdr:colOff>419100</xdr:colOff>
                    <xdr:row>25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601"/>
  <sheetViews>
    <sheetView showZeros="0" workbookViewId="0">
      <pane xSplit="6" ySplit="1" topLeftCell="G2" activePane="bottomRight" state="frozen"/>
      <selection pane="topRight" activeCell="G1" sqref="G1"/>
      <selection pane="bottomLeft" activeCell="A2" sqref="A2"/>
      <selection pane="bottomRight" activeCell="I420" sqref="I420"/>
    </sheetView>
  </sheetViews>
  <sheetFormatPr baseColWidth="10" defaultRowHeight="15" x14ac:dyDescent="0.25"/>
  <cols>
    <col min="1" max="1" width="11" style="5" customWidth="1"/>
    <col min="2" max="5" width="21.28515625" customWidth="1"/>
    <col min="6" max="6" width="14.28515625" customWidth="1"/>
  </cols>
  <sheetData>
    <row r="1" spans="1:6" ht="27.75" customHeight="1" x14ac:dyDescent="0.25">
      <c r="A1" s="8" t="s">
        <v>7</v>
      </c>
      <c r="B1" s="8" t="s">
        <v>8</v>
      </c>
      <c r="C1" s="8" t="s">
        <v>9</v>
      </c>
      <c r="D1" s="8" t="s">
        <v>10</v>
      </c>
      <c r="E1" s="8" t="s">
        <v>11</v>
      </c>
      <c r="F1" s="9" t="s">
        <v>12</v>
      </c>
    </row>
    <row r="2" spans="1:6" x14ac:dyDescent="0.25">
      <c r="A2" s="6">
        <f>IF(E2="","",ROW()-1)</f>
        <v>1</v>
      </c>
      <c r="B2" s="7">
        <f>IF(E2="","",-PMT(Synthèse!D12/12,(Synthèse!D13/12)*12,Synthèse!D10))</f>
        <v>2499.9985060420768</v>
      </c>
      <c r="C2" s="7">
        <f>IF(E2="","",IFERROR(-PPMT(Synthèse!$D$12/12,ROW()-1,Synthèse!$D$13,Synthèse!$D$10),""))</f>
        <v>339.46517270874341</v>
      </c>
      <c r="D2" s="7">
        <f>IF(E2="","",IFERROR(-IPMT(Synthèse!$D$12/12,ROW()-1,Synthèse!$D$13,Synthèse!$D$10),""))</f>
        <v>2160.5333333333333</v>
      </c>
      <c r="E2" s="4">
        <f>IFERROR(Synthèse!$D$10+CUMPRINC(Synthèse!$D$12/12,Synthèse!$D$13,Synthèse!$D$10,1,ROW()-1,0),"")</f>
        <v>647820.53482729127</v>
      </c>
      <c r="F2" s="1">
        <f>IF(E2="","",Synthèse!D7)</f>
        <v>42826</v>
      </c>
    </row>
    <row r="3" spans="1:6" x14ac:dyDescent="0.25">
      <c r="A3" s="6">
        <f t="shared" ref="A3:A66" si="0">IF(E3="","",ROW()-1)</f>
        <v>2</v>
      </c>
      <c r="B3" s="7">
        <f>IF(E3="","",B2)</f>
        <v>2499.9985060420768</v>
      </c>
      <c r="C3" s="7">
        <f>IF(E3="","",IFERROR(-PPMT(Synthèse!$D$12/12,ROW()-1,Synthèse!$D$13,Synthèse!$D$10),""))</f>
        <v>340.59672328443918</v>
      </c>
      <c r="D3" s="7">
        <f>IF(E3="","",IFERROR(-IPMT(Synthèse!$D$12/12,ROW()-1,Synthèse!$D$13,Synthèse!$D$10),""))</f>
        <v>2159.4017827576376</v>
      </c>
      <c r="E3" s="4">
        <f>IFERROR(Synthèse!$D$10+CUMPRINC(Synthèse!$D$12/12,Synthèse!$D$13,Synthèse!$D$10,1,ROW()-1,0),"")</f>
        <v>647479.93810400681</v>
      </c>
      <c r="F3" s="1">
        <f>IF(E3="","",EDATE(F2,1))</f>
        <v>42856</v>
      </c>
    </row>
    <row r="4" spans="1:6" x14ac:dyDescent="0.25">
      <c r="A4" s="6">
        <f t="shared" si="0"/>
        <v>3</v>
      </c>
      <c r="B4" s="7">
        <f t="shared" ref="B4:B67" si="1">IF(E4="","",B3)</f>
        <v>2499.9985060420768</v>
      </c>
      <c r="C4" s="7">
        <f>IF(E4="","",IFERROR(-PPMT(Synthèse!$D$12/12,ROW()-1,Synthèse!$D$13,Synthèse!$D$10),""))</f>
        <v>341.73204569538734</v>
      </c>
      <c r="D4" s="7">
        <f>IF(E4="","",IFERROR(-IPMT(Synthèse!$D$12/12,ROW()-1,Synthèse!$D$13,Synthèse!$D$10),""))</f>
        <v>2158.2664603466897</v>
      </c>
      <c r="E4" s="4">
        <f>IFERROR(Synthèse!$D$10+CUMPRINC(Synthèse!$D$12/12,Synthèse!$D$13,Synthèse!$D$10,1,ROW()-1,0),"")</f>
        <v>647138.20605831139</v>
      </c>
      <c r="F4" s="1">
        <f t="shared" ref="F4:F67" si="2">IF(E4="","",EDATE(F3,1))</f>
        <v>42887</v>
      </c>
    </row>
    <row r="5" spans="1:6" x14ac:dyDescent="0.25">
      <c r="A5" s="6">
        <f t="shared" si="0"/>
        <v>4</v>
      </c>
      <c r="B5" s="7">
        <f t="shared" si="1"/>
        <v>2499.9985060420768</v>
      </c>
      <c r="C5" s="7">
        <f>IF(E5="","",IFERROR(-PPMT(Synthèse!$D$12/12,ROW()-1,Synthèse!$D$13,Synthèse!$D$10),""))</f>
        <v>342.87115251437189</v>
      </c>
      <c r="D5" s="7">
        <f>IF(E5="","",IFERROR(-IPMT(Synthèse!$D$12/12,ROW()-1,Synthèse!$D$13,Synthèse!$D$10),""))</f>
        <v>2157.1273535277051</v>
      </c>
      <c r="E5" s="4">
        <f>IFERROR(Synthèse!$D$10+CUMPRINC(Synthèse!$D$12/12,Synthèse!$D$13,Synthèse!$D$10,1,ROW()-1,0),"")</f>
        <v>646795.33490579703</v>
      </c>
      <c r="F5" s="1">
        <f t="shared" si="2"/>
        <v>42917</v>
      </c>
    </row>
    <row r="6" spans="1:6" x14ac:dyDescent="0.25">
      <c r="A6" s="6">
        <f t="shared" si="0"/>
        <v>5</v>
      </c>
      <c r="B6" s="7">
        <f t="shared" si="1"/>
        <v>2499.9985060420768</v>
      </c>
      <c r="C6" s="7">
        <f>IF(E6="","",IFERROR(-PPMT(Synthèse!$D$12/12,ROW()-1,Synthèse!$D$13,Synthèse!$D$10),""))</f>
        <v>344.01405635608648</v>
      </c>
      <c r="D6" s="7">
        <f>IF(E6="","",IFERROR(-IPMT(Synthèse!$D$12/12,ROW()-1,Synthèse!$D$13,Synthèse!$D$10),""))</f>
        <v>2155.9844496859905</v>
      </c>
      <c r="E6" s="4">
        <f>IFERROR(Synthèse!$D$10+CUMPRINC(Synthèse!$D$12/12,Synthèse!$D$13,Synthèse!$D$10,1,ROW()-1,0),"")</f>
        <v>646451.32084944099</v>
      </c>
      <c r="F6" s="1">
        <f t="shared" si="2"/>
        <v>42948</v>
      </c>
    </row>
    <row r="7" spans="1:6" x14ac:dyDescent="0.25">
      <c r="A7" s="6">
        <f t="shared" si="0"/>
        <v>6</v>
      </c>
      <c r="B7" s="7">
        <f t="shared" si="1"/>
        <v>2499.9985060420768</v>
      </c>
      <c r="C7" s="7">
        <f>IF(E7="","",IFERROR(-PPMT(Synthèse!$D$12/12,ROW()-1,Synthèse!$D$13,Synthèse!$D$10),""))</f>
        <v>345.16076987727342</v>
      </c>
      <c r="D7" s="7">
        <f>IF(E7="","",IFERROR(-IPMT(Synthèse!$D$12/12,ROW()-1,Synthèse!$D$13,Synthèse!$D$10),""))</f>
        <v>2154.8377361648036</v>
      </c>
      <c r="E7" s="4">
        <f>IFERROR(Synthèse!$D$10+CUMPRINC(Synthèse!$D$12/12,Synthèse!$D$13,Synthèse!$D$10,1,ROW()-1,0),"")</f>
        <v>646106.16007956374</v>
      </c>
      <c r="F7" s="1">
        <f t="shared" si="2"/>
        <v>42979</v>
      </c>
    </row>
    <row r="8" spans="1:6" x14ac:dyDescent="0.25">
      <c r="A8" s="6">
        <f t="shared" si="0"/>
        <v>7</v>
      </c>
      <c r="B8" s="7">
        <f t="shared" si="1"/>
        <v>2499.9985060420768</v>
      </c>
      <c r="C8" s="7">
        <f>IF(E8="","",IFERROR(-PPMT(Synthèse!$D$12/12,ROW()-1,Synthèse!$D$13,Synthèse!$D$10),""))</f>
        <v>346.3113057768644</v>
      </c>
      <c r="D8" s="7">
        <f>IF(E8="","",IFERROR(-IPMT(Synthèse!$D$12/12,ROW()-1,Synthèse!$D$13,Synthèse!$D$10),""))</f>
        <v>2153.6872002652126</v>
      </c>
      <c r="E8" s="4">
        <f>IFERROR(Synthèse!$D$10+CUMPRINC(Synthèse!$D$12/12,Synthèse!$D$13,Synthèse!$D$10,1,ROW()-1,0),"")</f>
        <v>645759.8487737868</v>
      </c>
      <c r="F8" s="1">
        <f t="shared" si="2"/>
        <v>43009</v>
      </c>
    </row>
    <row r="9" spans="1:6" x14ac:dyDescent="0.25">
      <c r="A9" s="6">
        <f t="shared" si="0"/>
        <v>8</v>
      </c>
      <c r="B9" s="7">
        <f t="shared" si="1"/>
        <v>2499.9985060420768</v>
      </c>
      <c r="C9" s="7">
        <f>IF(E9="","",IFERROR(-PPMT(Synthèse!$D$12/12,ROW()-1,Synthèse!$D$13,Synthèse!$D$10),""))</f>
        <v>347.46567679612059</v>
      </c>
      <c r="D9" s="7">
        <f>IF(E9="","",IFERROR(-IPMT(Synthèse!$D$12/12,ROW()-1,Synthèse!$D$13,Synthèse!$D$10),""))</f>
        <v>2152.5328292459567</v>
      </c>
      <c r="E9" s="4">
        <f>IFERROR(Synthèse!$D$10+CUMPRINC(Synthèse!$D$12/12,Synthèse!$D$13,Synthèse!$D$10,1,ROW()-1,0),"")</f>
        <v>645412.38309699076</v>
      </c>
      <c r="F9" s="1">
        <f t="shared" si="2"/>
        <v>43040</v>
      </c>
    </row>
    <row r="10" spans="1:6" x14ac:dyDescent="0.25">
      <c r="A10" s="6">
        <f t="shared" si="0"/>
        <v>9</v>
      </c>
      <c r="B10" s="7">
        <f t="shared" si="1"/>
        <v>2499.9985060420768</v>
      </c>
      <c r="C10" s="7">
        <f>IF(E10="","",IFERROR(-PPMT(Synthèse!$D$12/12,ROW()-1,Synthèse!$D$13,Synthèse!$D$10),""))</f>
        <v>348.62389571877429</v>
      </c>
      <c r="D10" s="7">
        <f>IF(E10="","",IFERROR(-IPMT(Synthèse!$D$12/12,ROW()-1,Synthèse!$D$13,Synthèse!$D$10),""))</f>
        <v>2151.3746103233025</v>
      </c>
      <c r="E10" s="4">
        <f>IFERROR(Synthèse!$D$10+CUMPRINC(Synthèse!$D$12/12,Synthèse!$D$13,Synthèse!$D$10,1,ROW()-1,0),"")</f>
        <v>645063.75920127193</v>
      </c>
      <c r="F10" s="1">
        <f t="shared" si="2"/>
        <v>43070</v>
      </c>
    </row>
    <row r="11" spans="1:6" x14ac:dyDescent="0.25">
      <c r="A11" s="6">
        <f t="shared" si="0"/>
        <v>10</v>
      </c>
      <c r="B11" s="7">
        <f t="shared" si="1"/>
        <v>2499.9985060420768</v>
      </c>
      <c r="C11" s="7">
        <f>IF(E11="","",IFERROR(-PPMT(Synthèse!$D$12/12,ROW()-1,Synthèse!$D$13,Synthèse!$D$10),""))</f>
        <v>349.78597537117025</v>
      </c>
      <c r="D11" s="7">
        <f>IF(E11="","",IFERROR(-IPMT(Synthèse!$D$12/12,ROW()-1,Synthèse!$D$13,Synthèse!$D$10),""))</f>
        <v>2150.2125306709067</v>
      </c>
      <c r="E11" s="4">
        <f>IFERROR(Synthèse!$D$10+CUMPRINC(Synthèse!$D$12/12,Synthèse!$D$13,Synthèse!$D$10,1,ROW()-1,0),"")</f>
        <v>644713.97322590079</v>
      </c>
      <c r="F11" s="1">
        <f t="shared" si="2"/>
        <v>43101</v>
      </c>
    </row>
    <row r="12" spans="1:6" x14ac:dyDescent="0.25">
      <c r="A12" s="6">
        <f t="shared" si="0"/>
        <v>11</v>
      </c>
      <c r="B12" s="7">
        <f t="shared" si="1"/>
        <v>2499.9985060420768</v>
      </c>
      <c r="C12" s="7">
        <f>IF(E12="","",IFERROR(-PPMT(Synthèse!$D$12/12,ROW()-1,Synthèse!$D$13,Synthèse!$D$10),""))</f>
        <v>350.95192862240748</v>
      </c>
      <c r="D12" s="7">
        <f>IF(E12="","",IFERROR(-IPMT(Synthèse!$D$12/12,ROW()-1,Synthèse!$D$13,Synthèse!$D$10),""))</f>
        <v>2149.0465774196696</v>
      </c>
      <c r="E12" s="4">
        <f>IFERROR(Synthèse!$D$10+CUMPRINC(Synthèse!$D$12/12,Synthèse!$D$13,Synthèse!$D$10,1,ROW()-1,0),"")</f>
        <v>644363.02129727835</v>
      </c>
      <c r="F12" s="1">
        <f t="shared" si="2"/>
        <v>43132</v>
      </c>
    </row>
    <row r="13" spans="1:6" x14ac:dyDescent="0.25">
      <c r="A13" s="6">
        <f t="shared" si="0"/>
        <v>12</v>
      </c>
      <c r="B13" s="7">
        <f t="shared" si="1"/>
        <v>2499.9985060420768</v>
      </c>
      <c r="C13" s="7">
        <f>IF(E13="","",IFERROR(-PPMT(Synthèse!$D$12/12,ROW()-1,Synthèse!$D$13,Synthèse!$D$10),""))</f>
        <v>352.12176838448215</v>
      </c>
      <c r="D13" s="7">
        <f>IF(E13="","",IFERROR(-IPMT(Synthèse!$D$12/12,ROW()-1,Synthèse!$D$13,Synthèse!$D$10),""))</f>
        <v>2147.8767376575952</v>
      </c>
      <c r="E13" s="4">
        <f>IFERROR(Synthèse!$D$10+CUMPRINC(Synthèse!$D$12/12,Synthèse!$D$13,Synthèse!$D$10,1,ROW()-1,0),"")</f>
        <v>644010.89952889387</v>
      </c>
      <c r="F13" s="1">
        <f t="shared" si="2"/>
        <v>43160</v>
      </c>
    </row>
    <row r="14" spans="1:6" x14ac:dyDescent="0.25">
      <c r="A14" s="6">
        <f t="shared" si="0"/>
        <v>13</v>
      </c>
      <c r="B14" s="7">
        <f t="shared" si="1"/>
        <v>2499.9985060420768</v>
      </c>
      <c r="C14" s="7">
        <f>IF(E14="","",IFERROR(-PPMT(Synthèse!$D$12/12,ROW()-1,Synthèse!$D$13,Synthèse!$D$10),""))</f>
        <v>353.29550761243047</v>
      </c>
      <c r="D14" s="7">
        <f>IF(E14="","",IFERROR(-IPMT(Synthèse!$D$12/12,ROW()-1,Synthèse!$D$13,Synthèse!$D$10),""))</f>
        <v>2146.7029984296464</v>
      </c>
      <c r="E14" s="4">
        <f>IFERROR(Synthèse!$D$10+CUMPRINC(Synthèse!$D$12/12,Synthèse!$D$13,Synthèse!$D$10,1,ROW()-1,0),"")</f>
        <v>643657.60402128147</v>
      </c>
      <c r="F14" s="1">
        <f t="shared" si="2"/>
        <v>43191</v>
      </c>
    </row>
    <row r="15" spans="1:6" x14ac:dyDescent="0.25">
      <c r="A15" s="6">
        <f t="shared" si="0"/>
        <v>14</v>
      </c>
      <c r="B15" s="7">
        <f t="shared" si="1"/>
        <v>2499.9985060420768</v>
      </c>
      <c r="C15" s="7">
        <f>IF(E15="","",IFERROR(-PPMT(Synthèse!$D$12/12,ROW()-1,Synthèse!$D$13,Synthèse!$D$10),""))</f>
        <v>354.47315930447189</v>
      </c>
      <c r="D15" s="7">
        <f>IF(E15="","",IFERROR(-IPMT(Synthèse!$D$12/12,ROW()-1,Synthèse!$D$13,Synthèse!$D$10),""))</f>
        <v>2145.5253467376051</v>
      </c>
      <c r="E15" s="4">
        <f>IFERROR(Synthèse!$D$10+CUMPRINC(Synthèse!$D$12/12,Synthèse!$D$13,Synthèse!$D$10,1,ROW()-1,0),"")</f>
        <v>643303.130861977</v>
      </c>
      <c r="F15" s="1">
        <f t="shared" si="2"/>
        <v>43221</v>
      </c>
    </row>
    <row r="16" spans="1:6" x14ac:dyDescent="0.25">
      <c r="A16" s="6">
        <f t="shared" si="0"/>
        <v>15</v>
      </c>
      <c r="B16" s="7">
        <f t="shared" si="1"/>
        <v>2499.9985060420768</v>
      </c>
      <c r="C16" s="7">
        <f>IF(E16="","",IFERROR(-PPMT(Synthèse!$D$12/12,ROW()-1,Synthèse!$D$13,Synthèse!$D$10),""))</f>
        <v>355.65473650215347</v>
      </c>
      <c r="D16" s="7">
        <f>IF(E16="","",IFERROR(-IPMT(Synthèse!$D$12/12,ROW()-1,Synthèse!$D$13,Synthèse!$D$10),""))</f>
        <v>2144.3437695399234</v>
      </c>
      <c r="E16" s="4">
        <f>IFERROR(Synthèse!$D$10+CUMPRINC(Synthèse!$D$12/12,Synthèse!$D$13,Synthèse!$D$10,1,ROW()-1,0),"")</f>
        <v>642947.47612547479</v>
      </c>
      <c r="F16" s="1">
        <f t="shared" si="2"/>
        <v>43252</v>
      </c>
    </row>
    <row r="17" spans="1:6" x14ac:dyDescent="0.25">
      <c r="A17" s="6">
        <f t="shared" si="0"/>
        <v>16</v>
      </c>
      <c r="B17" s="7">
        <f t="shared" si="1"/>
        <v>2499.9985060420768</v>
      </c>
      <c r="C17" s="7">
        <f>IF(E17="","",IFERROR(-PPMT(Synthèse!$D$12/12,ROW()-1,Synthèse!$D$13,Synthèse!$D$10),""))</f>
        <v>356.84025229049394</v>
      </c>
      <c r="D17" s="7">
        <f>IF(E17="","",IFERROR(-IPMT(Synthèse!$D$12/12,ROW()-1,Synthèse!$D$13,Synthèse!$D$10),""))</f>
        <v>2143.1582537515828</v>
      </c>
      <c r="E17" s="4">
        <f>IFERROR(Synthèse!$D$10+CUMPRINC(Synthèse!$D$12/12,Synthèse!$D$13,Synthèse!$D$10,1,ROW()-1,0),"")</f>
        <v>642590.63587318431</v>
      </c>
      <c r="F17" s="1">
        <f t="shared" si="2"/>
        <v>43282</v>
      </c>
    </row>
    <row r="18" spans="1:6" x14ac:dyDescent="0.25">
      <c r="A18" s="6">
        <f t="shared" si="0"/>
        <v>17</v>
      </c>
      <c r="B18" s="7">
        <f t="shared" si="1"/>
        <v>2499.9985060420768</v>
      </c>
      <c r="C18" s="7">
        <f>IF(E18="","",IFERROR(-PPMT(Synthèse!$D$12/12,ROW()-1,Synthèse!$D$13,Synthèse!$D$10),""))</f>
        <v>358.02971979812889</v>
      </c>
      <c r="D18" s="7">
        <f>IF(E18="","",IFERROR(-IPMT(Synthèse!$D$12/12,ROW()-1,Synthèse!$D$13,Synthèse!$D$10),""))</f>
        <v>2141.9687862439482</v>
      </c>
      <c r="E18" s="4">
        <f>IFERROR(Synthèse!$D$10+CUMPRINC(Synthèse!$D$12/12,Synthèse!$D$13,Synthèse!$D$10,1,ROW()-1,0),"")</f>
        <v>642232.60615338618</v>
      </c>
      <c r="F18" s="1">
        <f t="shared" si="2"/>
        <v>43313</v>
      </c>
    </row>
    <row r="19" spans="1:6" x14ac:dyDescent="0.25">
      <c r="A19" s="6">
        <f t="shared" si="0"/>
        <v>18</v>
      </c>
      <c r="B19" s="7">
        <f t="shared" si="1"/>
        <v>2499.9985060420768</v>
      </c>
      <c r="C19" s="7">
        <f>IF(E19="","",IFERROR(-PPMT(Synthèse!$D$12/12,ROW()-1,Synthèse!$D$13,Synthèse!$D$10),""))</f>
        <v>359.22315219745599</v>
      </c>
      <c r="D19" s="7">
        <f>IF(E19="","",IFERROR(-IPMT(Synthèse!$D$12/12,ROW()-1,Synthèse!$D$13,Synthèse!$D$10),""))</f>
        <v>2140.7753538446209</v>
      </c>
      <c r="E19" s="4">
        <f>IFERROR(Synthèse!$D$10+CUMPRINC(Synthèse!$D$12/12,Synthèse!$D$13,Synthèse!$D$10,1,ROW()-1,0),"")</f>
        <v>641873.38300118875</v>
      </c>
      <c r="F19" s="1">
        <f t="shared" si="2"/>
        <v>43344</v>
      </c>
    </row>
    <row r="20" spans="1:6" x14ac:dyDescent="0.25">
      <c r="A20" s="6">
        <f t="shared" si="0"/>
        <v>19</v>
      </c>
      <c r="B20" s="7">
        <f t="shared" si="1"/>
        <v>2499.9985060420768</v>
      </c>
      <c r="C20" s="7">
        <f>IF(E20="","",IFERROR(-PPMT(Synthèse!$D$12/12,ROW()-1,Synthèse!$D$13,Synthèse!$D$10),""))</f>
        <v>360.42056270478082</v>
      </c>
      <c r="D20" s="7">
        <f>IF(E20="","",IFERROR(-IPMT(Synthèse!$D$12/12,ROW()-1,Synthèse!$D$13,Synthèse!$D$10),""))</f>
        <v>2139.5779433372959</v>
      </c>
      <c r="E20" s="4">
        <f>IFERROR(Synthèse!$D$10+CUMPRINC(Synthèse!$D$12/12,Synthèse!$D$13,Synthèse!$D$10,1,ROW()-1,0),"")</f>
        <v>641512.96243848396</v>
      </c>
      <c r="F20" s="1">
        <f t="shared" si="2"/>
        <v>43374</v>
      </c>
    </row>
    <row r="21" spans="1:6" x14ac:dyDescent="0.25">
      <c r="A21" s="6">
        <f t="shared" si="0"/>
        <v>20</v>
      </c>
      <c r="B21" s="7">
        <f t="shared" si="1"/>
        <v>2499.9985060420768</v>
      </c>
      <c r="C21" s="7">
        <f>IF(E21="","",IFERROR(-PPMT(Synthèse!$D$12/12,ROW()-1,Synthèse!$D$13,Synthèse!$D$10),""))</f>
        <v>361.6219645804635</v>
      </c>
      <c r="D21" s="7">
        <f>IF(E21="","",IFERROR(-IPMT(Synthèse!$D$12/12,ROW()-1,Synthèse!$D$13,Synthèse!$D$10),""))</f>
        <v>2138.3765414616132</v>
      </c>
      <c r="E21" s="4">
        <f>IFERROR(Synthèse!$D$10+CUMPRINC(Synthèse!$D$12/12,Synthèse!$D$13,Synthèse!$D$10,1,ROW()-1,0),"")</f>
        <v>641151.34047390346</v>
      </c>
      <c r="F21" s="1">
        <f t="shared" si="2"/>
        <v>43405</v>
      </c>
    </row>
    <row r="22" spans="1:6" x14ac:dyDescent="0.25">
      <c r="A22" s="6">
        <f t="shared" si="0"/>
        <v>21</v>
      </c>
      <c r="B22" s="7">
        <f t="shared" si="1"/>
        <v>2499.9985060420768</v>
      </c>
      <c r="C22" s="7">
        <f>IF(E22="","",IFERROR(-PPMT(Synthèse!$D$12/12,ROW()-1,Synthèse!$D$13,Synthèse!$D$10),""))</f>
        <v>362.827371129065</v>
      </c>
      <c r="D22" s="7">
        <f>IF(E22="","",IFERROR(-IPMT(Synthèse!$D$12/12,ROW()-1,Synthèse!$D$13,Synthèse!$D$10),""))</f>
        <v>2137.1711349130119</v>
      </c>
      <c r="E22" s="4">
        <f>IFERROR(Synthèse!$D$10+CUMPRINC(Synthèse!$D$12/12,Synthèse!$D$13,Synthèse!$D$10,1,ROW()-1,0),"")</f>
        <v>640788.51310277439</v>
      </c>
      <c r="F22" s="1">
        <f t="shared" si="2"/>
        <v>43435</v>
      </c>
    </row>
    <row r="23" spans="1:6" x14ac:dyDescent="0.25">
      <c r="A23" s="6">
        <f t="shared" si="0"/>
        <v>22</v>
      </c>
      <c r="B23" s="7">
        <f t="shared" si="1"/>
        <v>2499.9985060420768</v>
      </c>
      <c r="C23" s="7">
        <f>IF(E23="","",IFERROR(-PPMT(Synthèse!$D$12/12,ROW()-1,Synthèse!$D$13,Synthèse!$D$10),""))</f>
        <v>364.03679569949526</v>
      </c>
      <c r="D23" s="7">
        <f>IF(E23="","",IFERROR(-IPMT(Synthèse!$D$12/12,ROW()-1,Synthèse!$D$13,Synthèse!$D$10),""))</f>
        <v>2135.9617103425817</v>
      </c>
      <c r="E23" s="4">
        <f>IFERROR(Synthèse!$D$10+CUMPRINC(Synthèse!$D$12/12,Synthèse!$D$13,Synthèse!$D$10,1,ROW()-1,0),"")</f>
        <v>640424.47630707489</v>
      </c>
      <c r="F23" s="1">
        <f t="shared" si="2"/>
        <v>43466</v>
      </c>
    </row>
    <row r="24" spans="1:6" x14ac:dyDescent="0.25">
      <c r="A24" s="6">
        <f t="shared" si="0"/>
        <v>23</v>
      </c>
      <c r="B24" s="7">
        <f t="shared" si="1"/>
        <v>2499.9985060420768</v>
      </c>
      <c r="C24" s="7">
        <f>IF(E24="","",IFERROR(-PPMT(Synthèse!$D$12/12,ROW()-1,Synthèse!$D$13,Synthèse!$D$10),""))</f>
        <v>365.25025168516026</v>
      </c>
      <c r="D24" s="7">
        <f>IF(E24="","",IFERROR(-IPMT(Synthèse!$D$12/12,ROW()-1,Synthèse!$D$13,Synthèse!$D$10),""))</f>
        <v>2134.7482543569167</v>
      </c>
      <c r="E24" s="4">
        <f>IFERROR(Synthèse!$D$10+CUMPRINC(Synthèse!$D$12/12,Synthèse!$D$13,Synthèse!$D$10,1,ROW()-1,0),"")</f>
        <v>640059.22605538974</v>
      </c>
      <c r="F24" s="1">
        <f t="shared" si="2"/>
        <v>43497</v>
      </c>
    </row>
    <row r="25" spans="1:6" x14ac:dyDescent="0.25">
      <c r="A25" s="6">
        <f t="shared" si="0"/>
        <v>24</v>
      </c>
      <c r="B25" s="7">
        <f t="shared" si="1"/>
        <v>2499.9985060420768</v>
      </c>
      <c r="C25" s="7">
        <f>IF(E25="","",IFERROR(-PPMT(Synthèse!$D$12/12,ROW()-1,Synthèse!$D$13,Synthèse!$D$10),""))</f>
        <v>366.46775252411084</v>
      </c>
      <c r="D25" s="7">
        <f>IF(E25="","",IFERROR(-IPMT(Synthèse!$D$12/12,ROW()-1,Synthèse!$D$13,Synthèse!$D$10),""))</f>
        <v>2133.5307535179663</v>
      </c>
      <c r="E25" s="4">
        <f>IFERROR(Synthèse!$D$10+CUMPRINC(Synthèse!$D$12/12,Synthèse!$D$13,Synthèse!$D$10,1,ROW()-1,0),"")</f>
        <v>639692.75830286567</v>
      </c>
      <c r="F25" s="1">
        <f t="shared" si="2"/>
        <v>43525</v>
      </c>
    </row>
    <row r="26" spans="1:6" x14ac:dyDescent="0.25">
      <c r="A26" s="6">
        <f t="shared" si="0"/>
        <v>25</v>
      </c>
      <c r="B26" s="7">
        <f t="shared" si="1"/>
        <v>2499.9985060420768</v>
      </c>
      <c r="C26" s="7">
        <f>IF(E26="","",IFERROR(-PPMT(Synthèse!$D$12/12,ROW()-1,Synthèse!$D$13,Synthèse!$D$10),""))</f>
        <v>367.68931169919102</v>
      </c>
      <c r="D26" s="7">
        <f>IF(E26="","",IFERROR(-IPMT(Synthèse!$D$12/12,ROW()-1,Synthèse!$D$13,Synthèse!$D$10),""))</f>
        <v>2132.3091943428863</v>
      </c>
      <c r="E26" s="4">
        <f>IFERROR(Synthèse!$D$10+CUMPRINC(Synthèse!$D$12/12,Synthèse!$D$13,Synthèse!$D$10,1,ROW()-1,0),"")</f>
        <v>639325.06899116642</v>
      </c>
      <c r="F26" s="1">
        <f t="shared" si="2"/>
        <v>43556</v>
      </c>
    </row>
    <row r="27" spans="1:6" x14ac:dyDescent="0.25">
      <c r="A27" s="6">
        <f t="shared" si="0"/>
        <v>26</v>
      </c>
      <c r="B27" s="7">
        <f t="shared" si="1"/>
        <v>2499.9985060420768</v>
      </c>
      <c r="C27" s="7">
        <f>IF(E27="","",IFERROR(-PPMT(Synthèse!$D$12/12,ROW()-1,Synthèse!$D$13,Synthèse!$D$10),""))</f>
        <v>368.91494273818842</v>
      </c>
      <c r="D27" s="7">
        <f>IF(E27="","",IFERROR(-IPMT(Synthèse!$D$12/12,ROW()-1,Synthèse!$D$13,Synthèse!$D$10),""))</f>
        <v>2131.0835633038887</v>
      </c>
      <c r="E27" s="4">
        <f>IFERROR(Synthèse!$D$10+CUMPRINC(Synthèse!$D$12/12,Synthèse!$D$13,Synthèse!$D$10,1,ROW()-1,0),"")</f>
        <v>638956.15404842829</v>
      </c>
      <c r="F27" s="1">
        <f t="shared" si="2"/>
        <v>43586</v>
      </c>
    </row>
    <row r="28" spans="1:6" x14ac:dyDescent="0.25">
      <c r="A28" s="6">
        <f t="shared" si="0"/>
        <v>27</v>
      </c>
      <c r="B28" s="7">
        <f t="shared" si="1"/>
        <v>2499.9985060420768</v>
      </c>
      <c r="C28" s="7">
        <f>IF(E28="","",IFERROR(-PPMT(Synthèse!$D$12/12,ROW()-1,Synthèse!$D$13,Synthèse!$D$10),""))</f>
        <v>370.14465921398238</v>
      </c>
      <c r="D28" s="7">
        <f>IF(E28="","",IFERROR(-IPMT(Synthèse!$D$12/12,ROW()-1,Synthèse!$D$13,Synthèse!$D$10),""))</f>
        <v>2129.8538468280944</v>
      </c>
      <c r="E28" s="4">
        <f>IFERROR(Synthèse!$D$10+CUMPRINC(Synthèse!$D$12/12,Synthèse!$D$13,Synthèse!$D$10,1,ROW()-1,0),"")</f>
        <v>638586.00938921433</v>
      </c>
      <c r="F28" s="1">
        <f t="shared" si="2"/>
        <v>43617</v>
      </c>
    </row>
    <row r="29" spans="1:6" x14ac:dyDescent="0.25">
      <c r="A29" s="6">
        <f t="shared" si="0"/>
        <v>28</v>
      </c>
      <c r="B29" s="7">
        <f t="shared" si="1"/>
        <v>2499.9985060420768</v>
      </c>
      <c r="C29" s="7">
        <f>IF(E29="","",IFERROR(-PPMT(Synthèse!$D$12/12,ROW()-1,Synthèse!$D$13,Synthèse!$D$10),""))</f>
        <v>371.37847474469567</v>
      </c>
      <c r="D29" s="7">
        <f>IF(E29="","",IFERROR(-IPMT(Synthèse!$D$12/12,ROW()-1,Synthèse!$D$13,Synthèse!$D$10),""))</f>
        <v>2128.620031297381</v>
      </c>
      <c r="E29" s="4">
        <f>IFERROR(Synthèse!$D$10+CUMPRINC(Synthèse!$D$12/12,Synthèse!$D$13,Synthèse!$D$10,1,ROW()-1,0),"")</f>
        <v>638214.6309144696</v>
      </c>
      <c r="F29" s="1">
        <f t="shared" si="2"/>
        <v>43647</v>
      </c>
    </row>
    <row r="30" spans="1:6" x14ac:dyDescent="0.25">
      <c r="A30" s="6">
        <f t="shared" si="0"/>
        <v>29</v>
      </c>
      <c r="B30" s="7">
        <f t="shared" si="1"/>
        <v>2499.9985060420768</v>
      </c>
      <c r="C30" s="7">
        <f>IF(E30="","",IFERROR(-PPMT(Synthèse!$D$12/12,ROW()-1,Synthèse!$D$13,Synthèse!$D$10),""))</f>
        <v>372.6164029938447</v>
      </c>
      <c r="D30" s="7">
        <f>IF(E30="","",IFERROR(-IPMT(Synthèse!$D$12/12,ROW()-1,Synthèse!$D$13,Synthèse!$D$10),""))</f>
        <v>2127.3821030482322</v>
      </c>
      <c r="E30" s="4">
        <f>IFERROR(Synthèse!$D$10+CUMPRINC(Synthèse!$D$12/12,Synthèse!$D$13,Synthèse!$D$10,1,ROW()-1,0),"")</f>
        <v>637842.01451147581</v>
      </c>
      <c r="F30" s="1">
        <f t="shared" si="2"/>
        <v>43678</v>
      </c>
    </row>
    <row r="31" spans="1:6" x14ac:dyDescent="0.25">
      <c r="A31" s="6">
        <f t="shared" si="0"/>
        <v>30</v>
      </c>
      <c r="B31" s="7">
        <f t="shared" si="1"/>
        <v>2499.9985060420768</v>
      </c>
      <c r="C31" s="7">
        <f>IF(E31="","",IFERROR(-PPMT(Synthèse!$D$12/12,ROW()-1,Synthèse!$D$13,Synthèse!$D$10),""))</f>
        <v>373.85845767049079</v>
      </c>
      <c r="D31" s="7">
        <f>IF(E31="","",IFERROR(-IPMT(Synthèse!$D$12/12,ROW()-1,Synthèse!$D$13,Synthèse!$D$10),""))</f>
        <v>2126.1400483715861</v>
      </c>
      <c r="E31" s="4">
        <f>IFERROR(Synthèse!$D$10+CUMPRINC(Synthèse!$D$12/12,Synthèse!$D$13,Synthèse!$D$10,1,ROW()-1,0),"")</f>
        <v>637468.15605380526</v>
      </c>
      <c r="F31" s="1">
        <f t="shared" si="2"/>
        <v>43709</v>
      </c>
    </row>
    <row r="32" spans="1:6" x14ac:dyDescent="0.25">
      <c r="A32" s="6">
        <f t="shared" si="0"/>
        <v>31</v>
      </c>
      <c r="B32" s="7">
        <f t="shared" si="1"/>
        <v>2499.9985060420768</v>
      </c>
      <c r="C32" s="7">
        <f>IF(E32="","",IFERROR(-PPMT(Synthèse!$D$12/12,ROW()-1,Synthèse!$D$13,Synthèse!$D$10),""))</f>
        <v>375.10465252939252</v>
      </c>
      <c r="D32" s="7">
        <f>IF(E32="","",IFERROR(-IPMT(Synthèse!$D$12/12,ROW()-1,Synthèse!$D$13,Synthèse!$D$10),""))</f>
        <v>2124.8938535126849</v>
      </c>
      <c r="E32" s="4">
        <f>IFERROR(Synthèse!$D$10+CUMPRINC(Synthèse!$D$12/12,Synthèse!$D$13,Synthèse!$D$10,1,ROW()-1,0),"")</f>
        <v>637093.05140127591</v>
      </c>
      <c r="F32" s="1">
        <f t="shared" si="2"/>
        <v>43739</v>
      </c>
    </row>
    <row r="33" spans="1:6" x14ac:dyDescent="0.25">
      <c r="A33" s="6">
        <f t="shared" si="0"/>
        <v>32</v>
      </c>
      <c r="B33" s="7">
        <f t="shared" si="1"/>
        <v>2499.9985060420768</v>
      </c>
      <c r="C33" s="7">
        <f>IF(E33="","",IFERROR(-PPMT(Synthèse!$D$12/12,ROW()-1,Synthèse!$D$13,Synthèse!$D$10),""))</f>
        <v>376.35500137115707</v>
      </c>
      <c r="D33" s="7">
        <f>IF(E33="","",IFERROR(-IPMT(Synthèse!$D$12/12,ROW()-1,Synthèse!$D$13,Synthèse!$D$10),""))</f>
        <v>2123.6435046709198</v>
      </c>
      <c r="E33" s="4">
        <f>IFERROR(Synthèse!$D$10+CUMPRINC(Synthèse!$D$12/12,Synthèse!$D$13,Synthèse!$D$10,1,ROW()-1,0),"")</f>
        <v>636716.69639990467</v>
      </c>
      <c r="F33" s="1">
        <f t="shared" si="2"/>
        <v>43770</v>
      </c>
    </row>
    <row r="34" spans="1:6" x14ac:dyDescent="0.25">
      <c r="A34" s="6">
        <f t="shared" si="0"/>
        <v>33</v>
      </c>
      <c r="B34" s="7">
        <f t="shared" si="1"/>
        <v>2499.9985060420768</v>
      </c>
      <c r="C34" s="7">
        <f>IF(E34="","",IFERROR(-PPMT(Synthèse!$D$12/12,ROW()-1,Synthèse!$D$13,Synthèse!$D$10),""))</f>
        <v>377.60951804239426</v>
      </c>
      <c r="D34" s="7">
        <f>IF(E34="","",IFERROR(-IPMT(Synthèse!$D$12/12,ROW()-1,Synthèse!$D$13,Synthèse!$D$10),""))</f>
        <v>2122.3889879996827</v>
      </c>
      <c r="E34" s="4">
        <f>IFERROR(Synthèse!$D$10+CUMPRINC(Synthèse!$D$12/12,Synthèse!$D$13,Synthèse!$D$10,1,ROW()-1,0),"")</f>
        <v>636339.08688186237</v>
      </c>
      <c r="F34" s="1">
        <f t="shared" si="2"/>
        <v>43800</v>
      </c>
    </row>
    <row r="35" spans="1:6" x14ac:dyDescent="0.25">
      <c r="A35" s="6">
        <f t="shared" si="0"/>
        <v>34</v>
      </c>
      <c r="B35" s="7">
        <f t="shared" si="1"/>
        <v>2499.9985060420768</v>
      </c>
      <c r="C35" s="7">
        <f>IF(E35="","",IFERROR(-PPMT(Synthèse!$D$12/12,ROW()-1,Synthèse!$D$13,Synthèse!$D$10),""))</f>
        <v>378.86821643586893</v>
      </c>
      <c r="D35" s="7">
        <f>IF(E35="","",IFERROR(-IPMT(Synthèse!$D$12/12,ROW()-1,Synthèse!$D$13,Synthèse!$D$10),""))</f>
        <v>2121.130289606208</v>
      </c>
      <c r="E35" s="4">
        <f>IFERROR(Synthèse!$D$10+CUMPRINC(Synthèse!$D$12/12,Synthèse!$D$13,Synthèse!$D$10,1,ROW()-1,0),"")</f>
        <v>635960.21866542648</v>
      </c>
      <c r="F35" s="1">
        <f t="shared" si="2"/>
        <v>43831</v>
      </c>
    </row>
    <row r="36" spans="1:6" x14ac:dyDescent="0.25">
      <c r="A36" s="6">
        <f t="shared" si="0"/>
        <v>35</v>
      </c>
      <c r="B36" s="7">
        <f t="shared" si="1"/>
        <v>2499.9985060420768</v>
      </c>
      <c r="C36" s="7">
        <f>IF(E36="","",IFERROR(-PPMT(Synthèse!$D$12/12,ROW()-1,Synthèse!$D$13,Synthèse!$D$10),""))</f>
        <v>380.13111049065515</v>
      </c>
      <c r="D36" s="7">
        <f>IF(E36="","",IFERROR(-IPMT(Synthèse!$D$12/12,ROW()-1,Synthèse!$D$13,Synthèse!$D$10),""))</f>
        <v>2119.8673955514219</v>
      </c>
      <c r="E36" s="4">
        <f>IFERROR(Synthèse!$D$10+CUMPRINC(Synthèse!$D$12/12,Synthèse!$D$13,Synthèse!$D$10,1,ROW()-1,0),"")</f>
        <v>635580.08755493583</v>
      </c>
      <c r="F36" s="1">
        <f t="shared" si="2"/>
        <v>43862</v>
      </c>
    </row>
    <row r="37" spans="1:6" x14ac:dyDescent="0.25">
      <c r="A37" s="6">
        <f t="shared" si="0"/>
        <v>36</v>
      </c>
      <c r="B37" s="7">
        <f t="shared" si="1"/>
        <v>2499.9985060420768</v>
      </c>
      <c r="C37" s="7">
        <f>IF(E37="","",IFERROR(-PPMT(Synthèse!$D$12/12,ROW()-1,Synthèse!$D$13,Synthèse!$D$10),""))</f>
        <v>381.39821419229065</v>
      </c>
      <c r="D37" s="7">
        <f>IF(E37="","",IFERROR(-IPMT(Synthèse!$D$12/12,ROW()-1,Synthèse!$D$13,Synthèse!$D$10),""))</f>
        <v>2118.6002918497861</v>
      </c>
      <c r="E37" s="4">
        <f>IFERROR(Synthèse!$D$10+CUMPRINC(Synthèse!$D$12/12,Synthèse!$D$13,Synthèse!$D$10,1,ROW()-1,0),"")</f>
        <v>635198.68934074347</v>
      </c>
      <c r="F37" s="1">
        <f t="shared" si="2"/>
        <v>43891</v>
      </c>
    </row>
    <row r="38" spans="1:6" x14ac:dyDescent="0.25">
      <c r="A38" s="6">
        <f t="shared" si="0"/>
        <v>37</v>
      </c>
      <c r="B38" s="7">
        <f t="shared" si="1"/>
        <v>2499.9985060420768</v>
      </c>
      <c r="C38" s="7">
        <f>IF(E38="","",IFERROR(-PPMT(Synthèse!$D$12/12,ROW()-1,Synthèse!$D$13,Synthèse!$D$10),""))</f>
        <v>382.66954157293162</v>
      </c>
      <c r="D38" s="7">
        <f>IF(E38="","",IFERROR(-IPMT(Synthèse!$D$12/12,ROW()-1,Synthèse!$D$13,Synthèse!$D$10),""))</f>
        <v>2117.3289644691454</v>
      </c>
      <c r="E38" s="4">
        <f>IFERROR(Synthèse!$D$10+CUMPRINC(Synthèse!$D$12/12,Synthèse!$D$13,Synthèse!$D$10,1,ROW()-1,0),"")</f>
        <v>634816.01979917055</v>
      </c>
      <c r="F38" s="1">
        <f t="shared" si="2"/>
        <v>43922</v>
      </c>
    </row>
    <row r="39" spans="1:6" x14ac:dyDescent="0.25">
      <c r="A39" s="6">
        <f t="shared" si="0"/>
        <v>38</v>
      </c>
      <c r="B39" s="7">
        <f t="shared" si="1"/>
        <v>2499.9985060420768</v>
      </c>
      <c r="C39" s="7">
        <f>IF(E39="","",IFERROR(-PPMT(Synthèse!$D$12/12,ROW()-1,Synthèse!$D$13,Synthèse!$D$10),""))</f>
        <v>383.94510671150812</v>
      </c>
      <c r="D39" s="7">
        <f>IF(E39="","",IFERROR(-IPMT(Synthèse!$D$12/12,ROW()-1,Synthèse!$D$13,Synthèse!$D$10),""))</f>
        <v>2116.0533993305689</v>
      </c>
      <c r="E39" s="4">
        <f>IFERROR(Synthèse!$D$10+CUMPRINC(Synthèse!$D$12/12,Synthèse!$D$13,Synthèse!$D$10,1,ROW()-1,0),"")</f>
        <v>634432.07469245908</v>
      </c>
      <c r="F39" s="1">
        <f t="shared" si="2"/>
        <v>43952</v>
      </c>
    </row>
    <row r="40" spans="1:6" x14ac:dyDescent="0.25">
      <c r="A40" s="6">
        <f t="shared" si="0"/>
        <v>39</v>
      </c>
      <c r="B40" s="7">
        <f t="shared" si="1"/>
        <v>2499.9985060420768</v>
      </c>
      <c r="C40" s="7">
        <f>IF(E40="","",IFERROR(-PPMT(Synthèse!$D$12/12,ROW()-1,Synthèse!$D$13,Synthèse!$D$10),""))</f>
        <v>385.22492373387979</v>
      </c>
      <c r="D40" s="7">
        <f>IF(E40="","",IFERROR(-IPMT(Synthèse!$D$12/12,ROW()-1,Synthèse!$D$13,Synthèse!$D$10),""))</f>
        <v>2114.7735823081971</v>
      </c>
      <c r="E40" s="4">
        <f>IFERROR(Synthèse!$D$10+CUMPRINC(Synthèse!$D$12/12,Synthèse!$D$13,Synthèse!$D$10,1,ROW()-1,0),"")</f>
        <v>634046.84976872522</v>
      </c>
      <c r="F40" s="1">
        <f t="shared" si="2"/>
        <v>43983</v>
      </c>
    </row>
    <row r="41" spans="1:6" x14ac:dyDescent="0.25">
      <c r="A41" s="6">
        <f t="shared" si="0"/>
        <v>40</v>
      </c>
      <c r="B41" s="7">
        <f t="shared" si="1"/>
        <v>2499.9985060420768</v>
      </c>
      <c r="C41" s="7">
        <f>IF(E41="","",IFERROR(-PPMT(Synthèse!$D$12/12,ROW()-1,Synthèse!$D$13,Synthèse!$D$10),""))</f>
        <v>386.5090068129926</v>
      </c>
      <c r="D41" s="7">
        <f>IF(E41="","",IFERROR(-IPMT(Synthèse!$D$12/12,ROW()-1,Synthèse!$D$13,Synthèse!$D$10),""))</f>
        <v>2113.4894992290842</v>
      </c>
      <c r="E41" s="4">
        <f>IFERROR(Synthèse!$D$10+CUMPRINC(Synthèse!$D$12/12,Synthèse!$D$13,Synthèse!$D$10,1,ROW()-1,0),"")</f>
        <v>633660.34076191217</v>
      </c>
      <c r="F41" s="1">
        <f t="shared" si="2"/>
        <v>44013</v>
      </c>
    </row>
    <row r="42" spans="1:6" x14ac:dyDescent="0.25">
      <c r="A42" s="6">
        <f t="shared" si="0"/>
        <v>41</v>
      </c>
      <c r="B42" s="7">
        <f t="shared" si="1"/>
        <v>2499.9985060420768</v>
      </c>
      <c r="C42" s="7">
        <f>IF(E42="","",IFERROR(-PPMT(Synthèse!$D$12/12,ROW()-1,Synthèse!$D$13,Synthèse!$D$10),""))</f>
        <v>387.79737016903596</v>
      </c>
      <c r="D42" s="7">
        <f>IF(E42="","",IFERROR(-IPMT(Synthèse!$D$12/12,ROW()-1,Synthèse!$D$13,Synthèse!$D$10),""))</f>
        <v>2112.201135873041</v>
      </c>
      <c r="E42" s="4">
        <f>IFERROR(Synthèse!$D$10+CUMPRINC(Synthèse!$D$12/12,Synthèse!$D$13,Synthèse!$D$10,1,ROW()-1,0),"")</f>
        <v>633272.54339174321</v>
      </c>
      <c r="F42" s="1">
        <f t="shared" si="2"/>
        <v>44044</v>
      </c>
    </row>
    <row r="43" spans="1:6" x14ac:dyDescent="0.25">
      <c r="A43" s="6">
        <f t="shared" si="0"/>
        <v>42</v>
      </c>
      <c r="B43" s="7">
        <f t="shared" si="1"/>
        <v>2499.9985060420768</v>
      </c>
      <c r="C43" s="7">
        <f>IF(E43="","",IFERROR(-PPMT(Synthèse!$D$12/12,ROW()-1,Synthèse!$D$13,Synthèse!$D$10),""))</f>
        <v>389.09002806959944</v>
      </c>
      <c r="D43" s="7">
        <f>IF(E43="","",IFERROR(-IPMT(Synthèse!$D$12/12,ROW()-1,Synthèse!$D$13,Synthèse!$D$10),""))</f>
        <v>2110.9084779724776</v>
      </c>
      <c r="E43" s="4">
        <f>IFERROR(Synthèse!$D$10+CUMPRINC(Synthèse!$D$12/12,Synthèse!$D$13,Synthèse!$D$10,1,ROW()-1,0),"")</f>
        <v>632883.45336367353</v>
      </c>
      <c r="F43" s="1">
        <f t="shared" si="2"/>
        <v>44075</v>
      </c>
    </row>
    <row r="44" spans="1:6" x14ac:dyDescent="0.25">
      <c r="A44" s="6">
        <f t="shared" si="0"/>
        <v>43</v>
      </c>
      <c r="B44" s="7">
        <f t="shared" si="1"/>
        <v>2499.9985060420768</v>
      </c>
      <c r="C44" s="7">
        <f>IF(E44="","",IFERROR(-PPMT(Synthèse!$D$12/12,ROW()-1,Synthèse!$D$13,Synthèse!$D$10),""))</f>
        <v>390.38699482983139</v>
      </c>
      <c r="D44" s="7">
        <f>IF(E44="","",IFERROR(-IPMT(Synthèse!$D$12/12,ROW()-1,Synthèse!$D$13,Synthèse!$D$10),""))</f>
        <v>2109.6115112122457</v>
      </c>
      <c r="E44" s="4">
        <f>IFERROR(Synthèse!$D$10+CUMPRINC(Synthèse!$D$12/12,Synthèse!$D$13,Synthèse!$D$10,1,ROW()-1,0),"")</f>
        <v>632493.06636884378</v>
      </c>
      <c r="F44" s="1">
        <f t="shared" si="2"/>
        <v>44105</v>
      </c>
    </row>
    <row r="45" spans="1:6" x14ac:dyDescent="0.25">
      <c r="A45" s="6">
        <f t="shared" si="0"/>
        <v>44</v>
      </c>
      <c r="B45" s="7">
        <f t="shared" si="1"/>
        <v>2499.9985060420768</v>
      </c>
      <c r="C45" s="7">
        <f>IF(E45="","",IFERROR(-PPMT(Synthèse!$D$12/12,ROW()-1,Synthèse!$D$13,Synthèse!$D$10),""))</f>
        <v>391.6882848125976</v>
      </c>
      <c r="D45" s="7">
        <f>IF(E45="","",IFERROR(-IPMT(Synthèse!$D$12/12,ROW()-1,Synthèse!$D$13,Synthèse!$D$10),""))</f>
        <v>2108.3102212294793</v>
      </c>
      <c r="E45" s="4">
        <f>IFERROR(Synthèse!$D$10+CUMPRINC(Synthèse!$D$12/12,Synthèse!$D$13,Synthèse!$D$10,1,ROW()-1,0),"")</f>
        <v>632101.37808403117</v>
      </c>
      <c r="F45" s="1">
        <f t="shared" si="2"/>
        <v>44136</v>
      </c>
    </row>
    <row r="46" spans="1:6" x14ac:dyDescent="0.25">
      <c r="A46" s="6">
        <f t="shared" si="0"/>
        <v>45</v>
      </c>
      <c r="B46" s="7">
        <f t="shared" si="1"/>
        <v>2499.9985060420768</v>
      </c>
      <c r="C46" s="7">
        <f>IF(E46="","",IFERROR(-PPMT(Synthèse!$D$12/12,ROW()-1,Synthèse!$D$13,Synthèse!$D$10),""))</f>
        <v>392.99391242863965</v>
      </c>
      <c r="D46" s="7">
        <f>IF(E46="","",IFERROR(-IPMT(Synthèse!$D$12/12,ROW()-1,Synthèse!$D$13,Synthèse!$D$10),""))</f>
        <v>2107.0045936134375</v>
      </c>
      <c r="E46" s="4">
        <f>IFERROR(Synthèse!$D$10+CUMPRINC(Synthèse!$D$12/12,Synthèse!$D$13,Synthèse!$D$10,1,ROW()-1,0),"")</f>
        <v>631708.38417160255</v>
      </c>
      <c r="F46" s="1">
        <f t="shared" si="2"/>
        <v>44166</v>
      </c>
    </row>
    <row r="47" spans="1:6" x14ac:dyDescent="0.25">
      <c r="A47" s="6">
        <f t="shared" si="0"/>
        <v>46</v>
      </c>
      <c r="B47" s="7">
        <f t="shared" si="1"/>
        <v>2499.9985060420768</v>
      </c>
      <c r="C47" s="7">
        <f>IF(E47="","",IFERROR(-PPMT(Synthèse!$D$12/12,ROW()-1,Synthèse!$D$13,Synthèse!$D$10),""))</f>
        <v>394.30389213673499</v>
      </c>
      <c r="D47" s="7">
        <f>IF(E47="","",IFERROR(-IPMT(Synthèse!$D$12/12,ROW()-1,Synthèse!$D$13,Synthèse!$D$10),""))</f>
        <v>2105.6946139053421</v>
      </c>
      <c r="E47" s="4">
        <f>IFERROR(Synthèse!$D$10+CUMPRINC(Synthèse!$D$12/12,Synthèse!$D$13,Synthèse!$D$10,1,ROW()-1,0),"")</f>
        <v>631314.08027946576</v>
      </c>
      <c r="F47" s="1">
        <f t="shared" si="2"/>
        <v>44197</v>
      </c>
    </row>
    <row r="48" spans="1:6" x14ac:dyDescent="0.25">
      <c r="A48" s="6">
        <f t="shared" si="0"/>
        <v>47</v>
      </c>
      <c r="B48" s="7">
        <f t="shared" si="1"/>
        <v>2499.9985060420768</v>
      </c>
      <c r="C48" s="7">
        <f>IF(E48="","",IFERROR(-PPMT(Synthèse!$D$12/12,ROW()-1,Synthèse!$D$13,Synthèse!$D$10),""))</f>
        <v>395.61823844385742</v>
      </c>
      <c r="D48" s="7">
        <f>IF(E48="","",IFERROR(-IPMT(Synthèse!$D$12/12,ROW()-1,Synthèse!$D$13,Synthèse!$D$10),""))</f>
        <v>2104.3802675982197</v>
      </c>
      <c r="E48" s="4">
        <f>IFERROR(Synthèse!$D$10+CUMPRINC(Synthèse!$D$12/12,Synthèse!$D$13,Synthèse!$D$10,1,ROW()-1,0),"")</f>
        <v>630918.46204102191</v>
      </c>
      <c r="F48" s="1">
        <f t="shared" si="2"/>
        <v>44228</v>
      </c>
    </row>
    <row r="49" spans="1:6" x14ac:dyDescent="0.25">
      <c r="A49" s="6">
        <f t="shared" si="0"/>
        <v>48</v>
      </c>
      <c r="B49" s="7">
        <f t="shared" si="1"/>
        <v>2499.9985060420768</v>
      </c>
      <c r="C49" s="7">
        <f>IF(E49="","",IFERROR(-PPMT(Synthèse!$D$12/12,ROW()-1,Synthèse!$D$13,Synthèse!$D$10),""))</f>
        <v>396.93696590533693</v>
      </c>
      <c r="D49" s="7">
        <f>IF(E49="","",IFERROR(-IPMT(Synthèse!$D$12/12,ROW()-1,Synthèse!$D$13,Synthèse!$D$10),""))</f>
        <v>2103.0615401367404</v>
      </c>
      <c r="E49" s="4">
        <f>IFERROR(Synthèse!$D$10+CUMPRINC(Synthèse!$D$12/12,Synthèse!$D$13,Synthèse!$D$10,1,ROW()-1,0),"")</f>
        <v>630521.52507511654</v>
      </c>
      <c r="F49" s="1">
        <f t="shared" si="2"/>
        <v>44256</v>
      </c>
    </row>
    <row r="50" spans="1:6" x14ac:dyDescent="0.25">
      <c r="A50" s="6">
        <f t="shared" si="0"/>
        <v>49</v>
      </c>
      <c r="B50" s="7">
        <f t="shared" si="1"/>
        <v>2499.9985060420768</v>
      </c>
      <c r="C50" s="7">
        <f>IF(E50="","",IFERROR(-PPMT(Synthèse!$D$12/12,ROW()-1,Synthèse!$D$13,Synthèse!$D$10),""))</f>
        <v>398.26008912502147</v>
      </c>
      <c r="D50" s="7">
        <f>IF(E50="","",IFERROR(-IPMT(Synthèse!$D$12/12,ROW()-1,Synthèse!$D$13,Synthèse!$D$10),""))</f>
        <v>2101.7384169170555</v>
      </c>
      <c r="E50" s="4">
        <f>IFERROR(Synthèse!$D$10+CUMPRINC(Synthèse!$D$12/12,Synthèse!$D$13,Synthèse!$D$10,1,ROW()-1,0),"")</f>
        <v>630123.26498599153</v>
      </c>
      <c r="F50" s="1">
        <f t="shared" si="2"/>
        <v>44287</v>
      </c>
    </row>
    <row r="51" spans="1:6" x14ac:dyDescent="0.25">
      <c r="A51" s="6">
        <f t="shared" si="0"/>
        <v>50</v>
      </c>
      <c r="B51" s="7">
        <f t="shared" si="1"/>
        <v>2499.9985060420768</v>
      </c>
      <c r="C51" s="7">
        <f>IF(E51="","",IFERROR(-PPMT(Synthèse!$D$12/12,ROW()-1,Synthèse!$D$13,Synthèse!$D$10),""))</f>
        <v>399.58762275543819</v>
      </c>
      <c r="D51" s="7">
        <f>IF(E51="","",IFERROR(-IPMT(Synthèse!$D$12/12,ROW()-1,Synthèse!$D$13,Synthèse!$D$10),""))</f>
        <v>2100.4108832866386</v>
      </c>
      <c r="E51" s="4">
        <f>IFERROR(Synthèse!$D$10+CUMPRINC(Synthèse!$D$12/12,Synthèse!$D$13,Synthèse!$D$10,1,ROW()-1,0),"")</f>
        <v>629723.67736323609</v>
      </c>
      <c r="F51" s="1">
        <f t="shared" si="2"/>
        <v>44317</v>
      </c>
    </row>
    <row r="52" spans="1:6" x14ac:dyDescent="0.25">
      <c r="A52" s="6">
        <f t="shared" si="0"/>
        <v>51</v>
      </c>
      <c r="B52" s="7">
        <f t="shared" si="1"/>
        <v>2499.9985060420768</v>
      </c>
      <c r="C52" s="7">
        <f>IF(E52="","",IFERROR(-PPMT(Synthèse!$D$12/12,ROW()-1,Synthèse!$D$13,Synthèse!$D$10),""))</f>
        <v>400.91958149795636</v>
      </c>
      <c r="D52" s="7">
        <f>IF(E52="","",IFERROR(-IPMT(Synthèse!$D$12/12,ROW()-1,Synthèse!$D$13,Synthèse!$D$10),""))</f>
        <v>2099.0789245441206</v>
      </c>
      <c r="E52" s="4">
        <f>IFERROR(Synthèse!$D$10+CUMPRINC(Synthèse!$D$12/12,Synthèse!$D$13,Synthèse!$D$10,1,ROW()-1,0),"")</f>
        <v>629322.75778173818</v>
      </c>
      <c r="F52" s="1">
        <f t="shared" si="2"/>
        <v>44348</v>
      </c>
    </row>
    <row r="53" spans="1:6" x14ac:dyDescent="0.25">
      <c r="A53" s="6">
        <f t="shared" si="0"/>
        <v>52</v>
      </c>
      <c r="B53" s="7">
        <f t="shared" si="1"/>
        <v>2499.9985060420768</v>
      </c>
      <c r="C53" s="7">
        <f>IF(E53="","",IFERROR(-PPMT(Synthèse!$D$12/12,ROW()-1,Synthèse!$D$13,Synthèse!$D$10),""))</f>
        <v>402.25598010294948</v>
      </c>
      <c r="D53" s="7">
        <f>IF(E53="","",IFERROR(-IPMT(Synthèse!$D$12/12,ROW()-1,Synthèse!$D$13,Synthèse!$D$10),""))</f>
        <v>2097.7425259391275</v>
      </c>
      <c r="E53" s="4">
        <f>IFERROR(Synthèse!$D$10+CUMPRINC(Synthèse!$D$12/12,Synthèse!$D$13,Synthèse!$D$10,1,ROW()-1,0),"")</f>
        <v>628920.50180163526</v>
      </c>
      <c r="F53" s="1">
        <f t="shared" si="2"/>
        <v>44378</v>
      </c>
    </row>
    <row r="54" spans="1:6" x14ac:dyDescent="0.25">
      <c r="A54" s="6">
        <f t="shared" si="0"/>
        <v>53</v>
      </c>
      <c r="B54" s="7">
        <f t="shared" si="1"/>
        <v>2499.9985060420768</v>
      </c>
      <c r="C54" s="7">
        <f>IF(E54="","",IFERROR(-PPMT(Synthèse!$D$12/12,ROW()-1,Synthèse!$D$13,Synthèse!$D$10),""))</f>
        <v>403.59683336995931</v>
      </c>
      <c r="D54" s="7">
        <f>IF(E54="","",IFERROR(-IPMT(Synthèse!$D$12/12,ROW()-1,Synthèse!$D$13,Synthèse!$D$10),""))</f>
        <v>2096.4016726721175</v>
      </c>
      <c r="E54" s="4">
        <f>IFERROR(Synthèse!$D$10+CUMPRINC(Synthèse!$D$12/12,Synthèse!$D$13,Synthèse!$D$10,1,ROW()-1,0),"")</f>
        <v>628516.90496826521</v>
      </c>
      <c r="F54" s="1">
        <f t="shared" si="2"/>
        <v>44409</v>
      </c>
    </row>
    <row r="55" spans="1:6" x14ac:dyDescent="0.25">
      <c r="A55" s="6">
        <f t="shared" si="0"/>
        <v>54</v>
      </c>
      <c r="B55" s="7">
        <f t="shared" si="1"/>
        <v>2499.9985060420768</v>
      </c>
      <c r="C55" s="7">
        <f>IF(E55="","",IFERROR(-PPMT(Synthèse!$D$12/12,ROW()-1,Synthèse!$D$13,Synthèse!$D$10),""))</f>
        <v>404.94215614785924</v>
      </c>
      <c r="D55" s="7">
        <f>IF(E55="","",IFERROR(-IPMT(Synthèse!$D$12/12,ROW()-1,Synthèse!$D$13,Synthèse!$D$10),""))</f>
        <v>2095.0563498942174</v>
      </c>
      <c r="E55" s="4">
        <f>IFERROR(Synthèse!$D$10+CUMPRINC(Synthèse!$D$12/12,Synthèse!$D$13,Synthèse!$D$10,1,ROW()-1,0),"")</f>
        <v>628111.96281211742</v>
      </c>
      <c r="F55" s="1">
        <f t="shared" si="2"/>
        <v>44440</v>
      </c>
    </row>
    <row r="56" spans="1:6" x14ac:dyDescent="0.25">
      <c r="A56" s="6">
        <f t="shared" si="0"/>
        <v>55</v>
      </c>
      <c r="B56" s="7">
        <f t="shared" si="1"/>
        <v>2499.9985060420768</v>
      </c>
      <c r="C56" s="7">
        <f>IF(E56="","",IFERROR(-PPMT(Synthèse!$D$12/12,ROW()-1,Synthèse!$D$13,Synthèse!$D$10),""))</f>
        <v>406.29196333501869</v>
      </c>
      <c r="D56" s="7">
        <f>IF(E56="","",IFERROR(-IPMT(Synthèse!$D$12/12,ROW()-1,Synthèse!$D$13,Synthèse!$D$10),""))</f>
        <v>2093.7065427070584</v>
      </c>
      <c r="E56" s="4">
        <f>IFERROR(Synthèse!$D$10+CUMPRINC(Synthèse!$D$12/12,Synthèse!$D$13,Synthèse!$D$10,1,ROW()-1,0),"")</f>
        <v>627705.67084878241</v>
      </c>
      <c r="F56" s="1">
        <f t="shared" si="2"/>
        <v>44470</v>
      </c>
    </row>
    <row r="57" spans="1:6" x14ac:dyDescent="0.25">
      <c r="A57" s="6">
        <f t="shared" si="0"/>
        <v>56</v>
      </c>
      <c r="B57" s="7">
        <f t="shared" si="1"/>
        <v>2499.9985060420768</v>
      </c>
      <c r="C57" s="7">
        <f>IF(E57="","",IFERROR(-PPMT(Synthèse!$D$12/12,ROW()-1,Synthèse!$D$13,Synthèse!$D$10),""))</f>
        <v>407.64626987946878</v>
      </c>
      <c r="D57" s="7">
        <f>IF(E57="","",IFERROR(-IPMT(Synthèse!$D$12/12,ROW()-1,Synthèse!$D$13,Synthèse!$D$10),""))</f>
        <v>2092.3522361626083</v>
      </c>
      <c r="E57" s="4">
        <f>IFERROR(Synthèse!$D$10+CUMPRINC(Synthèse!$D$12/12,Synthèse!$D$13,Synthèse!$D$10,1,ROW()-1,0),"")</f>
        <v>627298.02457890287</v>
      </c>
      <c r="F57" s="1">
        <f t="shared" si="2"/>
        <v>44501</v>
      </c>
    </row>
    <row r="58" spans="1:6" x14ac:dyDescent="0.25">
      <c r="A58" s="6">
        <f t="shared" si="0"/>
        <v>57</v>
      </c>
      <c r="B58" s="7">
        <f t="shared" si="1"/>
        <v>2499.9985060420768</v>
      </c>
      <c r="C58" s="7">
        <f>IF(E58="","",IFERROR(-PPMT(Synthèse!$D$12/12,ROW()-1,Synthèse!$D$13,Synthèse!$D$10),""))</f>
        <v>409.00509077906696</v>
      </c>
      <c r="D58" s="7">
        <f>IF(E58="","",IFERROR(-IPMT(Synthèse!$D$12/12,ROW()-1,Synthèse!$D$13,Synthèse!$D$10),""))</f>
        <v>2090.9934152630099</v>
      </c>
      <c r="E58" s="4">
        <f>IFERROR(Synthèse!$D$10+CUMPRINC(Synthèse!$D$12/12,Synthèse!$D$13,Synthèse!$D$10,1,ROW()-1,0),"")</f>
        <v>626889.01948812383</v>
      </c>
      <c r="F58" s="1">
        <f t="shared" si="2"/>
        <v>44531</v>
      </c>
    </row>
    <row r="59" spans="1:6" x14ac:dyDescent="0.25">
      <c r="A59" s="6">
        <f t="shared" si="0"/>
        <v>58</v>
      </c>
      <c r="B59" s="7">
        <f t="shared" si="1"/>
        <v>2499.9985060420768</v>
      </c>
      <c r="C59" s="7">
        <f>IF(E59="","",IFERROR(-PPMT(Synthèse!$D$12/12,ROW()-1,Synthèse!$D$13,Synthèse!$D$10),""))</f>
        <v>410.36844108166389</v>
      </c>
      <c r="D59" s="7">
        <f>IF(E59="","",IFERROR(-IPMT(Synthèse!$D$12/12,ROW()-1,Synthèse!$D$13,Synthèse!$D$10),""))</f>
        <v>2089.6300649604132</v>
      </c>
      <c r="E59" s="4">
        <f>IFERROR(Synthèse!$D$10+CUMPRINC(Synthèse!$D$12/12,Synthèse!$D$13,Synthèse!$D$10,1,ROW()-1,0),"")</f>
        <v>626478.65104704222</v>
      </c>
      <c r="F59" s="1">
        <f t="shared" si="2"/>
        <v>44562</v>
      </c>
    </row>
    <row r="60" spans="1:6" x14ac:dyDescent="0.25">
      <c r="A60" s="6">
        <f t="shared" si="0"/>
        <v>59</v>
      </c>
      <c r="B60" s="7">
        <f t="shared" si="1"/>
        <v>2499.9985060420768</v>
      </c>
      <c r="C60" s="7">
        <f>IF(E60="","",IFERROR(-PPMT(Synthèse!$D$12/12,ROW()-1,Synthèse!$D$13,Synthèse!$D$10),""))</f>
        <v>411.73633588526951</v>
      </c>
      <c r="D60" s="7">
        <f>IF(E60="","",IFERROR(-IPMT(Synthèse!$D$12/12,ROW()-1,Synthèse!$D$13,Synthèse!$D$10),""))</f>
        <v>2088.2621701568073</v>
      </c>
      <c r="E60" s="4">
        <f>IFERROR(Synthèse!$D$10+CUMPRINC(Synthèse!$D$12/12,Synthèse!$D$13,Synthèse!$D$10,1,ROW()-1,0),"")</f>
        <v>626066.91471115686</v>
      </c>
      <c r="F60" s="1">
        <f t="shared" si="2"/>
        <v>44593</v>
      </c>
    </row>
    <row r="61" spans="1:6" x14ac:dyDescent="0.25">
      <c r="A61" s="6">
        <f t="shared" si="0"/>
        <v>60</v>
      </c>
      <c r="B61" s="7">
        <f t="shared" si="1"/>
        <v>2499.9985060420768</v>
      </c>
      <c r="C61" s="7">
        <f>IF(E61="","",IFERROR(-PPMT(Synthèse!$D$12/12,ROW()-1,Synthèse!$D$13,Synthèse!$D$10),""))</f>
        <v>413.10879033822033</v>
      </c>
      <c r="D61" s="7">
        <f>IF(E61="","",IFERROR(-IPMT(Synthèse!$D$12/12,ROW()-1,Synthèse!$D$13,Synthèse!$D$10),""))</f>
        <v>2086.8897157038564</v>
      </c>
      <c r="E61" s="4">
        <f>IFERROR(Synthèse!$D$10+CUMPRINC(Synthèse!$D$12/12,Synthèse!$D$13,Synthèse!$D$10,1,ROW()-1,0),"")</f>
        <v>625653.8059208187</v>
      </c>
      <c r="F61" s="1">
        <f t="shared" si="2"/>
        <v>44621</v>
      </c>
    </row>
    <row r="62" spans="1:6" x14ac:dyDescent="0.25">
      <c r="A62" s="6">
        <f t="shared" si="0"/>
        <v>61</v>
      </c>
      <c r="B62" s="7">
        <f t="shared" si="1"/>
        <v>2499.9985060420768</v>
      </c>
      <c r="C62" s="7">
        <f>IF(E62="","",IFERROR(-PPMT(Synthèse!$D$12/12,ROW()-1,Synthèse!$D$13,Synthèse!$D$10),""))</f>
        <v>414.48581963934782</v>
      </c>
      <c r="D62" s="7">
        <f>IF(E62="","",IFERROR(-IPMT(Synthèse!$D$12/12,ROW()-1,Synthèse!$D$13,Synthèse!$D$10),""))</f>
        <v>2085.5126864027293</v>
      </c>
      <c r="E62" s="4">
        <f>IFERROR(Synthèse!$D$10+CUMPRINC(Synthèse!$D$12/12,Synthèse!$D$13,Synthèse!$D$10,1,ROW()-1,0),"")</f>
        <v>625239.3201011793</v>
      </c>
      <c r="F62" s="1">
        <f t="shared" si="2"/>
        <v>44652</v>
      </c>
    </row>
    <row r="63" spans="1:6" x14ac:dyDescent="0.25">
      <c r="A63" s="6">
        <f t="shared" si="0"/>
        <v>62</v>
      </c>
      <c r="B63" s="7">
        <f t="shared" si="1"/>
        <v>2499.9985060420768</v>
      </c>
      <c r="C63" s="7">
        <f>IF(E63="","",IFERROR(-PPMT(Synthèse!$D$12/12,ROW()-1,Synthèse!$D$13,Synthèse!$D$10),""))</f>
        <v>415.86743903814562</v>
      </c>
      <c r="D63" s="7">
        <f>IF(E63="","",IFERROR(-IPMT(Synthèse!$D$12/12,ROW()-1,Synthèse!$D$13,Synthèse!$D$10),""))</f>
        <v>2084.1310670039315</v>
      </c>
      <c r="E63" s="4">
        <f>IFERROR(Synthèse!$D$10+CUMPRINC(Synthèse!$D$12/12,Synthèse!$D$13,Synthèse!$D$10,1,ROW()-1,0),"")</f>
        <v>624823.45266214118</v>
      </c>
      <c r="F63" s="1">
        <f t="shared" si="2"/>
        <v>44682</v>
      </c>
    </row>
    <row r="64" spans="1:6" x14ac:dyDescent="0.25">
      <c r="A64" s="6">
        <f t="shared" si="0"/>
        <v>63</v>
      </c>
      <c r="B64" s="7">
        <f t="shared" si="1"/>
        <v>2499.9985060420768</v>
      </c>
      <c r="C64" s="7">
        <f>IF(E64="","",IFERROR(-PPMT(Synthèse!$D$12/12,ROW()-1,Synthèse!$D$13,Synthèse!$D$10),""))</f>
        <v>417.2536638349394</v>
      </c>
      <c r="D64" s="7">
        <f>IF(E64="","",IFERROR(-IPMT(Synthèse!$D$12/12,ROW()-1,Synthèse!$D$13,Synthèse!$D$10),""))</f>
        <v>2082.7448422071375</v>
      </c>
      <c r="E64" s="4">
        <f>IFERROR(Synthèse!$D$10+CUMPRINC(Synthèse!$D$12/12,Synthèse!$D$13,Synthèse!$D$10,1,ROW()-1,0),"")</f>
        <v>624406.1989983063</v>
      </c>
      <c r="F64" s="1">
        <f t="shared" si="2"/>
        <v>44713</v>
      </c>
    </row>
    <row r="65" spans="1:6" x14ac:dyDescent="0.25">
      <c r="A65" s="6">
        <f t="shared" si="0"/>
        <v>64</v>
      </c>
      <c r="B65" s="7">
        <f t="shared" si="1"/>
        <v>2499.9985060420768</v>
      </c>
      <c r="C65" s="7">
        <f>IF(E65="","",IFERROR(-PPMT(Synthèse!$D$12/12,ROW()-1,Synthèse!$D$13,Synthèse!$D$10),""))</f>
        <v>418.64450938105585</v>
      </c>
      <c r="D65" s="7">
        <f>IF(E65="","",IFERROR(-IPMT(Synthèse!$D$12/12,ROW()-1,Synthèse!$D$13,Synthèse!$D$10),""))</f>
        <v>2081.353996661021</v>
      </c>
      <c r="E65" s="4">
        <f>IFERROR(Synthèse!$D$10+CUMPRINC(Synthèse!$D$12/12,Synthèse!$D$13,Synthèse!$D$10,1,ROW()-1,0),"")</f>
        <v>623987.55448892515</v>
      </c>
      <c r="F65" s="1">
        <f t="shared" si="2"/>
        <v>44743</v>
      </c>
    </row>
    <row r="66" spans="1:6" x14ac:dyDescent="0.25">
      <c r="A66" s="6">
        <f t="shared" si="0"/>
        <v>65</v>
      </c>
      <c r="B66" s="7">
        <f t="shared" si="1"/>
        <v>2499.9985060420768</v>
      </c>
      <c r="C66" s="7">
        <f>IF(E66="","",IFERROR(-PPMT(Synthèse!$D$12/12,ROW()-1,Synthèse!$D$13,Synthèse!$D$10),""))</f>
        <v>420.03999107899267</v>
      </c>
      <c r="D66" s="7">
        <f>IF(E66="","",IFERROR(-IPMT(Synthèse!$D$12/12,ROW()-1,Synthèse!$D$13,Synthèse!$D$10),""))</f>
        <v>2079.9585149630843</v>
      </c>
      <c r="E66" s="4">
        <f>IFERROR(Synthèse!$D$10+CUMPRINC(Synthèse!$D$12/12,Synthèse!$D$13,Synthèse!$D$10,1,ROW()-1,0),"")</f>
        <v>623567.51449784625</v>
      </c>
      <c r="F66" s="1">
        <f t="shared" si="2"/>
        <v>44774</v>
      </c>
    </row>
    <row r="67" spans="1:6" x14ac:dyDescent="0.25">
      <c r="A67" s="6">
        <f t="shared" ref="A67:A130" si="3">IF(E67="","",ROW()-1)</f>
        <v>66</v>
      </c>
      <c r="B67" s="7">
        <f t="shared" si="1"/>
        <v>2499.9985060420768</v>
      </c>
      <c r="C67" s="7">
        <f>IF(E67="","",IFERROR(-PPMT(Synthèse!$D$12/12,ROW()-1,Synthèse!$D$13,Synthèse!$D$10),""))</f>
        <v>421.44012438258937</v>
      </c>
      <c r="D67" s="7">
        <f>IF(E67="","",IFERROR(-IPMT(Synthèse!$D$12/12,ROW()-1,Synthèse!$D$13,Synthèse!$D$10),""))</f>
        <v>2078.5583816594876</v>
      </c>
      <c r="E67" s="4">
        <f>IFERROR(Synthèse!$D$10+CUMPRINC(Synthèse!$D$12/12,Synthèse!$D$13,Synthèse!$D$10,1,ROW()-1,0),"")</f>
        <v>623146.07437346363</v>
      </c>
      <c r="F67" s="1">
        <f t="shared" si="2"/>
        <v>44805</v>
      </c>
    </row>
    <row r="68" spans="1:6" x14ac:dyDescent="0.25">
      <c r="A68" s="6">
        <f t="shared" si="3"/>
        <v>67</v>
      </c>
      <c r="B68" s="7">
        <f t="shared" ref="B68:B131" si="4">IF(E68="","",B67)</f>
        <v>2499.9985060420768</v>
      </c>
      <c r="C68" s="7">
        <f>IF(E68="","",IFERROR(-PPMT(Synthèse!$D$12/12,ROW()-1,Synthèse!$D$13,Synthèse!$D$10),""))</f>
        <v>422.84492479719802</v>
      </c>
      <c r="D68" s="7">
        <f>IF(E68="","",IFERROR(-IPMT(Synthèse!$D$12/12,ROW()-1,Synthèse!$D$13,Synthèse!$D$10),""))</f>
        <v>2077.1535812448788</v>
      </c>
      <c r="E68" s="4">
        <f>IFERROR(Synthèse!$D$10+CUMPRINC(Synthèse!$D$12/12,Synthèse!$D$13,Synthèse!$D$10,1,ROW()-1,0),"")</f>
        <v>622723.22944866645</v>
      </c>
      <c r="F68" s="1">
        <f t="shared" ref="F68:F131" si="5">IF(E68="","",EDATE(F67,1))</f>
        <v>44835</v>
      </c>
    </row>
    <row r="69" spans="1:6" x14ac:dyDescent="0.25">
      <c r="A69" s="6">
        <f t="shared" si="3"/>
        <v>68</v>
      </c>
      <c r="B69" s="7">
        <f t="shared" si="4"/>
        <v>2499.9985060420768</v>
      </c>
      <c r="C69" s="7">
        <f>IF(E69="","",IFERROR(-PPMT(Synthèse!$D$12/12,ROW()-1,Synthèse!$D$13,Synthèse!$D$10),""))</f>
        <v>424.25440787985536</v>
      </c>
      <c r="D69" s="7">
        <f>IF(E69="","",IFERROR(-IPMT(Synthèse!$D$12/12,ROW()-1,Synthèse!$D$13,Synthèse!$D$10),""))</f>
        <v>2075.7440981622217</v>
      </c>
      <c r="E69" s="4">
        <f>IFERROR(Synthèse!$D$10+CUMPRINC(Synthèse!$D$12/12,Synthèse!$D$13,Synthèse!$D$10,1,ROW()-1,0),"")</f>
        <v>622298.97504078655</v>
      </c>
      <c r="F69" s="1">
        <f t="shared" si="5"/>
        <v>44866</v>
      </c>
    </row>
    <row r="70" spans="1:6" x14ac:dyDescent="0.25">
      <c r="A70" s="6">
        <f t="shared" si="3"/>
        <v>69</v>
      </c>
      <c r="B70" s="7">
        <f t="shared" si="4"/>
        <v>2499.9985060420768</v>
      </c>
      <c r="C70" s="7">
        <f>IF(E70="","",IFERROR(-PPMT(Synthèse!$D$12/12,ROW()-1,Synthèse!$D$13,Synthèse!$D$10),""))</f>
        <v>425.66858923945489</v>
      </c>
      <c r="D70" s="7">
        <f>IF(E70="","",IFERROR(-IPMT(Synthèse!$D$12/12,ROW()-1,Synthèse!$D$13,Synthèse!$D$10),""))</f>
        <v>2074.3299168026219</v>
      </c>
      <c r="E70" s="4">
        <f>IFERROR(Synthèse!$D$10+CUMPRINC(Synthèse!$D$12/12,Synthèse!$D$13,Synthèse!$D$10,1,ROW()-1,0),"")</f>
        <v>621873.30645154708</v>
      </c>
      <c r="F70" s="1">
        <f t="shared" si="5"/>
        <v>44896</v>
      </c>
    </row>
    <row r="71" spans="1:6" x14ac:dyDescent="0.25">
      <c r="A71" s="6">
        <f t="shared" si="3"/>
        <v>70</v>
      </c>
      <c r="B71" s="7">
        <f t="shared" si="4"/>
        <v>2499.9985060420768</v>
      </c>
      <c r="C71" s="7">
        <f>IF(E71="","",IFERROR(-PPMT(Synthèse!$D$12/12,ROW()-1,Synthèse!$D$13,Synthèse!$D$10),""))</f>
        <v>427.08748453691965</v>
      </c>
      <c r="D71" s="7">
        <f>IF(E71="","",IFERROR(-IPMT(Synthèse!$D$12/12,ROW()-1,Synthèse!$D$13,Synthèse!$D$10),""))</f>
        <v>2072.9110215051574</v>
      </c>
      <c r="E71" s="4">
        <f>IFERROR(Synthèse!$D$10+CUMPRINC(Synthèse!$D$12/12,Synthèse!$D$13,Synthèse!$D$10,1,ROW()-1,0),"")</f>
        <v>621446.21896701015</v>
      </c>
      <c r="F71" s="1">
        <f t="shared" si="5"/>
        <v>44927</v>
      </c>
    </row>
    <row r="72" spans="1:6" x14ac:dyDescent="0.25">
      <c r="A72" s="6">
        <f t="shared" si="3"/>
        <v>71</v>
      </c>
      <c r="B72" s="7">
        <f t="shared" si="4"/>
        <v>2499.9985060420768</v>
      </c>
      <c r="C72" s="7">
        <f>IF(E72="","",IFERROR(-PPMT(Synthèse!$D$12/12,ROW()-1,Synthèse!$D$13,Synthèse!$D$10),""))</f>
        <v>428.5111094853761</v>
      </c>
      <c r="D72" s="7">
        <f>IF(E72="","",IFERROR(-IPMT(Synthèse!$D$12/12,ROW()-1,Synthèse!$D$13,Synthèse!$D$10),""))</f>
        <v>2071.4873965567012</v>
      </c>
      <c r="E72" s="4">
        <f>IFERROR(Synthèse!$D$10+CUMPRINC(Synthèse!$D$12/12,Synthèse!$D$13,Synthèse!$D$10,1,ROW()-1,0),"")</f>
        <v>621017.70785752474</v>
      </c>
      <c r="F72" s="1">
        <f t="shared" si="5"/>
        <v>44958</v>
      </c>
    </row>
    <row r="73" spans="1:6" x14ac:dyDescent="0.25">
      <c r="A73" s="6">
        <f t="shared" si="3"/>
        <v>72</v>
      </c>
      <c r="B73" s="7">
        <f t="shared" si="4"/>
        <v>2499.9985060420768</v>
      </c>
      <c r="C73" s="7">
        <f>IF(E73="","",IFERROR(-PPMT(Synthèse!$D$12/12,ROW()-1,Synthèse!$D$13,Synthèse!$D$10),""))</f>
        <v>429.9394798503273</v>
      </c>
      <c r="D73" s="7">
        <f>IF(E73="","",IFERROR(-IPMT(Synthèse!$D$12/12,ROW()-1,Synthèse!$D$13,Synthèse!$D$10),""))</f>
        <v>2070.0590261917496</v>
      </c>
      <c r="E73" s="4">
        <f>IFERROR(Synthèse!$D$10+CUMPRINC(Synthèse!$D$12/12,Synthèse!$D$13,Synthèse!$D$10,1,ROW()-1,0),"")</f>
        <v>620587.76837767451</v>
      </c>
      <c r="F73" s="1">
        <f t="shared" si="5"/>
        <v>44986</v>
      </c>
    </row>
    <row r="74" spans="1:6" x14ac:dyDescent="0.25">
      <c r="A74" s="6">
        <f t="shared" si="3"/>
        <v>73</v>
      </c>
      <c r="B74" s="7">
        <f t="shared" si="4"/>
        <v>2499.9985060420768</v>
      </c>
      <c r="C74" s="7">
        <f>IF(E74="","",IFERROR(-PPMT(Synthèse!$D$12/12,ROW()-1,Synthèse!$D$13,Synthèse!$D$10),""))</f>
        <v>431.37261144982841</v>
      </c>
      <c r="D74" s="7">
        <f>IF(E74="","",IFERROR(-IPMT(Synthèse!$D$12/12,ROW()-1,Synthèse!$D$13,Synthèse!$D$10),""))</f>
        <v>2068.6258945922486</v>
      </c>
      <c r="E74" s="4">
        <f>IFERROR(Synthèse!$D$10+CUMPRINC(Synthèse!$D$12/12,Synthèse!$D$13,Synthèse!$D$10,1,ROW()-1,0),"")</f>
        <v>620156.3957662246</v>
      </c>
      <c r="F74" s="1">
        <f t="shared" si="5"/>
        <v>45017</v>
      </c>
    </row>
    <row r="75" spans="1:6" x14ac:dyDescent="0.25">
      <c r="A75" s="6">
        <f t="shared" si="3"/>
        <v>74</v>
      </c>
      <c r="B75" s="7">
        <f t="shared" si="4"/>
        <v>2499.9985060420768</v>
      </c>
      <c r="C75" s="7">
        <f>IF(E75="","",IFERROR(-PPMT(Synthèse!$D$12/12,ROW()-1,Synthèse!$D$13,Synthèse!$D$10),""))</f>
        <v>432.81052015466116</v>
      </c>
      <c r="D75" s="7">
        <f>IF(E75="","",IFERROR(-IPMT(Synthèse!$D$12/12,ROW()-1,Synthèse!$D$13,Synthèse!$D$10),""))</f>
        <v>2067.1879858874158</v>
      </c>
      <c r="E75" s="4">
        <f>IFERROR(Synthèse!$D$10+CUMPRINC(Synthèse!$D$12/12,Synthèse!$D$13,Synthèse!$D$10,1,ROW()-1,0),"")</f>
        <v>619723.58524606994</v>
      </c>
      <c r="F75" s="1">
        <f t="shared" si="5"/>
        <v>45047</v>
      </c>
    </row>
    <row r="76" spans="1:6" x14ac:dyDescent="0.25">
      <c r="A76" s="6">
        <f t="shared" si="3"/>
        <v>75</v>
      </c>
      <c r="B76" s="7">
        <f t="shared" si="4"/>
        <v>2499.9985060420768</v>
      </c>
      <c r="C76" s="7">
        <f>IF(E76="","",IFERROR(-PPMT(Synthèse!$D$12/12,ROW()-1,Synthèse!$D$13,Synthèse!$D$10),""))</f>
        <v>434.2532218885101</v>
      </c>
      <c r="D76" s="7">
        <f>IF(E76="","",IFERROR(-IPMT(Synthèse!$D$12/12,ROW()-1,Synthèse!$D$13,Synthèse!$D$10),""))</f>
        <v>2065.7452841535669</v>
      </c>
      <c r="E76" s="4">
        <f>IFERROR(Synthèse!$D$10+CUMPRINC(Synthèse!$D$12/12,Synthèse!$D$13,Synthèse!$D$10,1,ROW()-1,0),"")</f>
        <v>619289.33202418149</v>
      </c>
      <c r="F76" s="1">
        <f t="shared" si="5"/>
        <v>45078</v>
      </c>
    </row>
    <row r="77" spans="1:6" x14ac:dyDescent="0.25">
      <c r="A77" s="6">
        <f t="shared" si="3"/>
        <v>76</v>
      </c>
      <c r="B77" s="7">
        <f t="shared" si="4"/>
        <v>2499.9985060420768</v>
      </c>
      <c r="C77" s="7">
        <f>IF(E77="","",IFERROR(-PPMT(Synthèse!$D$12/12,ROW()-1,Synthèse!$D$13,Synthèse!$D$10),""))</f>
        <v>435.7007326281385</v>
      </c>
      <c r="D77" s="7">
        <f>IF(E77="","",IFERROR(-IPMT(Synthèse!$D$12/12,ROW()-1,Synthèse!$D$13,Synthèse!$D$10),""))</f>
        <v>2064.2977734139386</v>
      </c>
      <c r="E77" s="4">
        <f>IFERROR(Synthèse!$D$10+CUMPRINC(Synthèse!$D$12/12,Synthèse!$D$13,Synthèse!$D$10,1,ROW()-1,0),"")</f>
        <v>618853.63129155338</v>
      </c>
      <c r="F77" s="1">
        <f t="shared" si="5"/>
        <v>45108</v>
      </c>
    </row>
    <row r="78" spans="1:6" x14ac:dyDescent="0.25">
      <c r="A78" s="6">
        <f t="shared" si="3"/>
        <v>77</v>
      </c>
      <c r="B78" s="7">
        <f t="shared" si="4"/>
        <v>2499.9985060420768</v>
      </c>
      <c r="C78" s="7">
        <f>IF(E78="","",IFERROR(-PPMT(Synthèse!$D$12/12,ROW()-1,Synthèse!$D$13,Synthèse!$D$10),""))</f>
        <v>437.15306840356561</v>
      </c>
      <c r="D78" s="7">
        <f>IF(E78="","",IFERROR(-IPMT(Synthèse!$D$12/12,ROW()-1,Synthèse!$D$13,Synthèse!$D$10),""))</f>
        <v>2062.8454376385116</v>
      </c>
      <c r="E78" s="4">
        <f>IFERROR(Synthèse!$D$10+CUMPRINC(Synthèse!$D$12/12,Synthèse!$D$13,Synthèse!$D$10,1,ROW()-1,0),"")</f>
        <v>618416.47822314978</v>
      </c>
      <c r="F78" s="1">
        <f t="shared" si="5"/>
        <v>45139</v>
      </c>
    </row>
    <row r="79" spans="1:6" x14ac:dyDescent="0.25">
      <c r="A79" s="6">
        <f t="shared" si="3"/>
        <v>78</v>
      </c>
      <c r="B79" s="7">
        <f t="shared" si="4"/>
        <v>2499.9985060420768</v>
      </c>
      <c r="C79" s="7">
        <f>IF(E79="","",IFERROR(-PPMT(Synthèse!$D$12/12,ROW()-1,Synthèse!$D$13,Synthèse!$D$10),""))</f>
        <v>438.61024529824414</v>
      </c>
      <c r="D79" s="7">
        <f>IF(E79="","",IFERROR(-IPMT(Synthèse!$D$12/12,ROW()-1,Synthèse!$D$13,Synthèse!$D$10),""))</f>
        <v>2061.3882607438331</v>
      </c>
      <c r="E79" s="4">
        <f>IFERROR(Synthèse!$D$10+CUMPRINC(Synthèse!$D$12/12,Synthèse!$D$13,Synthèse!$D$10,1,ROW()-1,0),"")</f>
        <v>617977.86797785154</v>
      </c>
      <c r="F79" s="1">
        <f t="shared" si="5"/>
        <v>45170</v>
      </c>
    </row>
    <row r="80" spans="1:6" x14ac:dyDescent="0.25">
      <c r="A80" s="6">
        <f t="shared" si="3"/>
        <v>79</v>
      </c>
      <c r="B80" s="7">
        <f t="shared" si="4"/>
        <v>2499.9985060420768</v>
      </c>
      <c r="C80" s="7">
        <f>IF(E80="","",IFERROR(-PPMT(Synthèse!$D$12/12,ROW()-1,Synthèse!$D$13,Synthèse!$D$10),""))</f>
        <v>440.07227944923829</v>
      </c>
      <c r="D80" s="7">
        <f>IF(E80="","",IFERROR(-IPMT(Synthèse!$D$12/12,ROW()-1,Synthèse!$D$13,Synthèse!$D$10),""))</f>
        <v>2059.9262265928387</v>
      </c>
      <c r="E80" s="4">
        <f>IFERROR(Synthèse!$D$10+CUMPRINC(Synthèse!$D$12/12,Synthèse!$D$13,Synthèse!$D$10,1,ROW()-1,0),"")</f>
        <v>617537.79569840233</v>
      </c>
      <c r="F80" s="1">
        <f t="shared" si="5"/>
        <v>45200</v>
      </c>
    </row>
    <row r="81" spans="1:6" x14ac:dyDescent="0.25">
      <c r="A81" s="6">
        <f t="shared" si="3"/>
        <v>80</v>
      </c>
      <c r="B81" s="7">
        <f t="shared" si="4"/>
        <v>2499.9985060420768</v>
      </c>
      <c r="C81" s="7">
        <f>IF(E81="","",IFERROR(-PPMT(Synthèse!$D$12/12,ROW()-1,Synthèse!$D$13,Synthèse!$D$10),""))</f>
        <v>441.53918704740238</v>
      </c>
      <c r="D81" s="7">
        <f>IF(E81="","",IFERROR(-IPMT(Synthèse!$D$12/12,ROW()-1,Synthèse!$D$13,Synthèse!$D$10),""))</f>
        <v>2058.4593189946745</v>
      </c>
      <c r="E81" s="4">
        <f>IFERROR(Synthèse!$D$10+CUMPRINC(Synthèse!$D$12/12,Synthèse!$D$13,Synthèse!$D$10,1,ROW()-1,0),"")</f>
        <v>617096.25651135494</v>
      </c>
      <c r="F81" s="1">
        <f t="shared" si="5"/>
        <v>45231</v>
      </c>
    </row>
    <row r="82" spans="1:6" x14ac:dyDescent="0.25">
      <c r="A82" s="6">
        <f t="shared" si="3"/>
        <v>81</v>
      </c>
      <c r="B82" s="7">
        <f t="shared" si="4"/>
        <v>2499.9985060420768</v>
      </c>
      <c r="C82" s="7">
        <f>IF(E82="","",IFERROR(-PPMT(Synthèse!$D$12/12,ROW()-1,Synthèse!$D$13,Synthèse!$D$10),""))</f>
        <v>443.01098433756039</v>
      </c>
      <c r="D82" s="7">
        <f>IF(E82="","",IFERROR(-IPMT(Synthèse!$D$12/12,ROW()-1,Synthèse!$D$13,Synthèse!$D$10),""))</f>
        <v>2056.9875217045164</v>
      </c>
      <c r="E82" s="4">
        <f>IFERROR(Synthèse!$D$10+CUMPRINC(Synthèse!$D$12/12,Synthèse!$D$13,Synthèse!$D$10,1,ROW()-1,0),"")</f>
        <v>616653.24552701728</v>
      </c>
      <c r="F82" s="1">
        <f t="shared" si="5"/>
        <v>45261</v>
      </c>
    </row>
    <row r="83" spans="1:6" x14ac:dyDescent="0.25">
      <c r="A83" s="6">
        <f t="shared" si="3"/>
        <v>82</v>
      </c>
      <c r="B83" s="7">
        <f t="shared" si="4"/>
        <v>2499.9985060420768</v>
      </c>
      <c r="C83" s="7">
        <f>IF(E83="","",IFERROR(-PPMT(Synthèse!$D$12/12,ROW()-1,Synthèse!$D$13,Synthèse!$D$10),""))</f>
        <v>444.48768761868564</v>
      </c>
      <c r="D83" s="7">
        <f>IF(E83="","",IFERROR(-IPMT(Synthèse!$D$12/12,ROW()-1,Synthèse!$D$13,Synthèse!$D$10),""))</f>
        <v>2055.5108184233914</v>
      </c>
      <c r="E83" s="4">
        <f>IFERROR(Synthèse!$D$10+CUMPRINC(Synthèse!$D$12/12,Synthèse!$D$13,Synthèse!$D$10,1,ROW()-1,0),"")</f>
        <v>616208.75783939869</v>
      </c>
      <c r="F83" s="1">
        <f t="shared" si="5"/>
        <v>45292</v>
      </c>
    </row>
    <row r="84" spans="1:6" x14ac:dyDescent="0.25">
      <c r="A84" s="6">
        <f t="shared" si="3"/>
        <v>83</v>
      </c>
      <c r="B84" s="7">
        <f t="shared" si="4"/>
        <v>2499.9985060420768</v>
      </c>
      <c r="C84" s="7">
        <f>IF(E84="","",IFERROR(-PPMT(Synthèse!$D$12/12,ROW()-1,Synthèse!$D$13,Synthèse!$D$10),""))</f>
        <v>445.96931324408121</v>
      </c>
      <c r="D84" s="7">
        <f>IF(E84="","",IFERROR(-IPMT(Synthèse!$D$12/12,ROW()-1,Synthèse!$D$13,Synthèse!$D$10),""))</f>
        <v>2054.0291927979956</v>
      </c>
      <c r="E84" s="4">
        <f>IFERROR(Synthèse!$D$10+CUMPRINC(Synthèse!$D$12/12,Synthèse!$D$13,Synthèse!$D$10,1,ROW()-1,0),"")</f>
        <v>615762.78852615459</v>
      </c>
      <c r="F84" s="1">
        <f t="shared" si="5"/>
        <v>45323</v>
      </c>
    </row>
    <row r="85" spans="1:6" x14ac:dyDescent="0.25">
      <c r="A85" s="6">
        <f t="shared" si="3"/>
        <v>84</v>
      </c>
      <c r="B85" s="7">
        <f t="shared" si="4"/>
        <v>2499.9985060420768</v>
      </c>
      <c r="C85" s="7">
        <f>IF(E85="","",IFERROR(-PPMT(Synthèse!$D$12/12,ROW()-1,Synthèse!$D$13,Synthèse!$D$10),""))</f>
        <v>447.45587762156146</v>
      </c>
      <c r="D85" s="7">
        <f>IF(E85="","",IFERROR(-IPMT(Synthèse!$D$12/12,ROW()-1,Synthèse!$D$13,Synthèse!$D$10),""))</f>
        <v>2052.5426284205155</v>
      </c>
      <c r="E85" s="4">
        <f>IFERROR(Synthèse!$D$10+CUMPRINC(Synthèse!$D$12/12,Synthèse!$D$13,Synthèse!$D$10,1,ROW()-1,0),"")</f>
        <v>615315.33264853305</v>
      </c>
      <c r="F85" s="1">
        <f t="shared" si="5"/>
        <v>45352</v>
      </c>
    </row>
    <row r="86" spans="1:6" x14ac:dyDescent="0.25">
      <c r="A86" s="6">
        <f t="shared" si="3"/>
        <v>85</v>
      </c>
      <c r="B86" s="7">
        <f t="shared" si="4"/>
        <v>2499.9985060420768</v>
      </c>
      <c r="C86" s="7">
        <f>IF(E86="","",IFERROR(-PPMT(Synthèse!$D$12/12,ROW()-1,Synthèse!$D$13,Synthèse!$D$10),""))</f>
        <v>448.94739721363345</v>
      </c>
      <c r="D86" s="7">
        <f>IF(E86="","",IFERROR(-IPMT(Synthèse!$D$12/12,ROW()-1,Synthèse!$D$13,Synthèse!$D$10),""))</f>
        <v>2051.0511088284438</v>
      </c>
      <c r="E86" s="4">
        <f>IFERROR(Synthèse!$D$10+CUMPRINC(Synthèse!$D$12/12,Synthèse!$D$13,Synthèse!$D$10,1,ROW()-1,0),"")</f>
        <v>614866.38525131939</v>
      </c>
      <c r="F86" s="1">
        <f t="shared" si="5"/>
        <v>45383</v>
      </c>
    </row>
    <row r="87" spans="1:6" x14ac:dyDescent="0.25">
      <c r="A87" s="6">
        <f t="shared" si="3"/>
        <v>86</v>
      </c>
      <c r="B87" s="7">
        <f t="shared" si="4"/>
        <v>2499.9985060420768</v>
      </c>
      <c r="C87" s="7">
        <f>IF(E87="","",IFERROR(-PPMT(Synthèse!$D$12/12,ROW()-1,Synthèse!$D$13,Synthèse!$D$10),""))</f>
        <v>450.44388853767879</v>
      </c>
      <c r="D87" s="7">
        <f>IF(E87="","",IFERROR(-IPMT(Synthèse!$D$12/12,ROW()-1,Synthèse!$D$13,Synthèse!$D$10),""))</f>
        <v>2049.5546175043983</v>
      </c>
      <c r="E87" s="4">
        <f>IFERROR(Synthèse!$D$10+CUMPRINC(Synthèse!$D$12/12,Synthèse!$D$13,Synthèse!$D$10,1,ROW()-1,0),"")</f>
        <v>614415.94136278168</v>
      </c>
      <c r="F87" s="1">
        <f t="shared" si="5"/>
        <v>45413</v>
      </c>
    </row>
    <row r="88" spans="1:6" x14ac:dyDescent="0.25">
      <c r="A88" s="6">
        <f t="shared" si="3"/>
        <v>87</v>
      </c>
      <c r="B88" s="7">
        <f t="shared" si="4"/>
        <v>2499.9985060420768</v>
      </c>
      <c r="C88" s="7">
        <f>IF(E88="","",IFERROR(-PPMT(Synthèse!$D$12/12,ROW()-1,Synthèse!$D$13,Synthèse!$D$10),""))</f>
        <v>451.94536816613771</v>
      </c>
      <c r="D88" s="7">
        <f>IF(E88="","",IFERROR(-IPMT(Synthèse!$D$12/12,ROW()-1,Synthèse!$D$13,Synthèse!$D$10),""))</f>
        <v>2048.0531378759392</v>
      </c>
      <c r="E88" s="4">
        <f>IFERROR(Synthèse!$D$10+CUMPRINC(Synthèse!$D$12/12,Synthèse!$D$13,Synthèse!$D$10,1,ROW()-1,0),"")</f>
        <v>613963.9959946156</v>
      </c>
      <c r="F88" s="1">
        <f t="shared" si="5"/>
        <v>45444</v>
      </c>
    </row>
    <row r="89" spans="1:6" x14ac:dyDescent="0.25">
      <c r="A89" s="6">
        <f t="shared" si="3"/>
        <v>88</v>
      </c>
      <c r="B89" s="7">
        <f t="shared" si="4"/>
        <v>2499.9985060420768</v>
      </c>
      <c r="C89" s="7">
        <f>IF(E89="","",IFERROR(-PPMT(Synthèse!$D$12/12,ROW()-1,Synthèse!$D$13,Synthèse!$D$10),""))</f>
        <v>453.45185272669153</v>
      </c>
      <c r="D89" s="7">
        <f>IF(E89="","",IFERROR(-IPMT(Synthèse!$D$12/12,ROW()-1,Synthèse!$D$13,Synthèse!$D$10),""))</f>
        <v>2046.5466533153854</v>
      </c>
      <c r="E89" s="4">
        <f>IFERROR(Synthèse!$D$10+CUMPRINC(Synthèse!$D$12/12,Synthèse!$D$13,Synthèse!$D$10,1,ROW()-1,0),"")</f>
        <v>613510.54414188885</v>
      </c>
      <c r="F89" s="1">
        <f t="shared" si="5"/>
        <v>45474</v>
      </c>
    </row>
    <row r="90" spans="1:6" x14ac:dyDescent="0.25">
      <c r="A90" s="6">
        <f t="shared" si="3"/>
        <v>89</v>
      </c>
      <c r="B90" s="7">
        <f t="shared" si="4"/>
        <v>2499.9985060420768</v>
      </c>
      <c r="C90" s="7">
        <f>IF(E90="","",IFERROR(-PPMT(Synthèse!$D$12/12,ROW()-1,Synthèse!$D$13,Synthèse!$D$10),""))</f>
        <v>454.96335890244717</v>
      </c>
      <c r="D90" s="7">
        <f>IF(E90="","",IFERROR(-IPMT(Synthèse!$D$12/12,ROW()-1,Synthèse!$D$13,Synthèse!$D$10),""))</f>
        <v>2045.0351471396295</v>
      </c>
      <c r="E90" s="4">
        <f>IFERROR(Synthèse!$D$10+CUMPRINC(Synthèse!$D$12/12,Synthèse!$D$13,Synthèse!$D$10,1,ROW()-1,0),"")</f>
        <v>613055.58078298636</v>
      </c>
      <c r="F90" s="1">
        <f t="shared" si="5"/>
        <v>45505</v>
      </c>
    </row>
    <row r="91" spans="1:6" x14ac:dyDescent="0.25">
      <c r="A91" s="6">
        <f t="shared" si="3"/>
        <v>90</v>
      </c>
      <c r="B91" s="7">
        <f t="shared" si="4"/>
        <v>2499.9985060420768</v>
      </c>
      <c r="C91" s="7">
        <f>IF(E91="","",IFERROR(-PPMT(Synthèse!$D$12/12,ROW()-1,Synthèse!$D$13,Synthèse!$D$10),""))</f>
        <v>456.479903432122</v>
      </c>
      <c r="D91" s="7">
        <f>IF(E91="","",IFERROR(-IPMT(Synthèse!$D$12/12,ROW()-1,Synthèse!$D$13,Synthèse!$D$10),""))</f>
        <v>2043.518602609955</v>
      </c>
      <c r="E91" s="4">
        <f>IFERROR(Synthèse!$D$10+CUMPRINC(Synthèse!$D$12/12,Synthèse!$D$13,Synthèse!$D$10,1,ROW()-1,0),"")</f>
        <v>612599.10087955429</v>
      </c>
      <c r="F91" s="1">
        <f t="shared" si="5"/>
        <v>45536</v>
      </c>
    </row>
    <row r="92" spans="1:6" x14ac:dyDescent="0.25">
      <c r="A92" s="6">
        <f t="shared" si="3"/>
        <v>91</v>
      </c>
      <c r="B92" s="7">
        <f t="shared" si="4"/>
        <v>2499.9985060420768</v>
      </c>
      <c r="C92" s="7">
        <f>IF(E92="","",IFERROR(-PPMT(Synthèse!$D$12/12,ROW()-1,Synthèse!$D$13,Synthèse!$D$10),""))</f>
        <v>458.00150311022912</v>
      </c>
      <c r="D92" s="7">
        <f>IF(E92="","",IFERROR(-IPMT(Synthèse!$D$12/12,ROW()-1,Synthèse!$D$13,Synthèse!$D$10),""))</f>
        <v>2041.9970029318481</v>
      </c>
      <c r="E92" s="4">
        <f>IFERROR(Synthèse!$D$10+CUMPRINC(Synthèse!$D$12/12,Synthèse!$D$13,Synthèse!$D$10,1,ROW()-1,0),"")</f>
        <v>612141.09937644401</v>
      </c>
      <c r="F92" s="1">
        <f t="shared" si="5"/>
        <v>45566</v>
      </c>
    </row>
    <row r="93" spans="1:6" x14ac:dyDescent="0.25">
      <c r="A93" s="6">
        <f t="shared" si="3"/>
        <v>92</v>
      </c>
      <c r="B93" s="7">
        <f t="shared" si="4"/>
        <v>2499.9985060420768</v>
      </c>
      <c r="C93" s="7">
        <f>IF(E93="","",IFERROR(-PPMT(Synthèse!$D$12/12,ROW()-1,Synthèse!$D$13,Synthèse!$D$10),""))</f>
        <v>459.5281747872632</v>
      </c>
      <c r="D93" s="7">
        <f>IF(E93="","",IFERROR(-IPMT(Synthèse!$D$12/12,ROW()-1,Synthèse!$D$13,Synthèse!$D$10),""))</f>
        <v>2040.4703312548138</v>
      </c>
      <c r="E93" s="4">
        <f>IFERROR(Synthèse!$D$10+CUMPRINC(Synthèse!$D$12/12,Synthèse!$D$13,Synthèse!$D$10,1,ROW()-1,0),"")</f>
        <v>611681.57120165683</v>
      </c>
      <c r="F93" s="1">
        <f t="shared" si="5"/>
        <v>45597</v>
      </c>
    </row>
    <row r="94" spans="1:6" x14ac:dyDescent="0.25">
      <c r="A94" s="6">
        <f t="shared" si="3"/>
        <v>93</v>
      </c>
      <c r="B94" s="7">
        <f t="shared" si="4"/>
        <v>2499.9985060420768</v>
      </c>
      <c r="C94" s="7">
        <f>IF(E94="","",IFERROR(-PPMT(Synthèse!$D$12/12,ROW()-1,Synthèse!$D$13,Synthèse!$D$10),""))</f>
        <v>461.05993536988734</v>
      </c>
      <c r="D94" s="7">
        <f>IF(E94="","",IFERROR(-IPMT(Synthèse!$D$12/12,ROW()-1,Synthèse!$D$13,Synthèse!$D$10),""))</f>
        <v>2038.9385706721896</v>
      </c>
      <c r="E94" s="4">
        <f>IFERROR(Synthèse!$D$10+CUMPRINC(Synthèse!$D$12/12,Synthèse!$D$13,Synthèse!$D$10,1,ROW()-1,0),"")</f>
        <v>611220.51126628695</v>
      </c>
      <c r="F94" s="1">
        <f t="shared" si="5"/>
        <v>45627</v>
      </c>
    </row>
    <row r="95" spans="1:6" x14ac:dyDescent="0.25">
      <c r="A95" s="6">
        <f t="shared" si="3"/>
        <v>94</v>
      </c>
      <c r="B95" s="7">
        <f t="shared" si="4"/>
        <v>2499.9985060420768</v>
      </c>
      <c r="C95" s="7">
        <f>IF(E95="","",IFERROR(-PPMT(Synthèse!$D$12/12,ROW()-1,Synthèse!$D$13,Synthèse!$D$10),""))</f>
        <v>462.59680182112027</v>
      </c>
      <c r="D95" s="7">
        <f>IF(E95="","",IFERROR(-IPMT(Synthèse!$D$12/12,ROW()-1,Synthèse!$D$13,Synthèse!$D$10),""))</f>
        <v>2037.4017042209566</v>
      </c>
      <c r="E95" s="4">
        <f>IFERROR(Synthèse!$D$10+CUMPRINC(Synthèse!$D$12/12,Synthèse!$D$13,Synthèse!$D$10,1,ROW()-1,0),"")</f>
        <v>610757.91446446581</v>
      </c>
      <c r="F95" s="1">
        <f t="shared" si="5"/>
        <v>45658</v>
      </c>
    </row>
    <row r="96" spans="1:6" x14ac:dyDescent="0.25">
      <c r="A96" s="6">
        <f t="shared" si="3"/>
        <v>95</v>
      </c>
      <c r="B96" s="7">
        <f t="shared" si="4"/>
        <v>2499.9985060420768</v>
      </c>
      <c r="C96" s="7">
        <f>IF(E96="","",IFERROR(-PPMT(Synthèse!$D$12/12,ROW()-1,Synthèse!$D$13,Synthèse!$D$10),""))</f>
        <v>464.13879116052408</v>
      </c>
      <c r="D96" s="7">
        <f>IF(E96="","",IFERROR(-IPMT(Synthèse!$D$12/12,ROW()-1,Synthèse!$D$13,Synthèse!$D$10),""))</f>
        <v>2035.8597148815529</v>
      </c>
      <c r="E96" s="4">
        <f>IFERROR(Synthèse!$D$10+CUMPRINC(Synthèse!$D$12/12,Synthèse!$D$13,Synthèse!$D$10,1,ROW()-1,0),"")</f>
        <v>610293.77567330527</v>
      </c>
      <c r="F96" s="1">
        <f t="shared" si="5"/>
        <v>45689</v>
      </c>
    </row>
    <row r="97" spans="1:6" x14ac:dyDescent="0.25">
      <c r="A97" s="6">
        <f t="shared" si="3"/>
        <v>96</v>
      </c>
      <c r="B97" s="7">
        <f t="shared" si="4"/>
        <v>2499.9985060420768</v>
      </c>
      <c r="C97" s="7">
        <f>IF(E97="","",IFERROR(-PPMT(Synthèse!$D$12/12,ROW()-1,Synthèse!$D$13,Synthèse!$D$10),""))</f>
        <v>465.68592046439244</v>
      </c>
      <c r="D97" s="7">
        <f>IF(E97="","",IFERROR(-IPMT(Synthèse!$D$12/12,ROW()-1,Synthèse!$D$13,Synthèse!$D$10),""))</f>
        <v>2034.3125855776843</v>
      </c>
      <c r="E97" s="4">
        <f>IFERROR(Synthèse!$D$10+CUMPRINC(Synthèse!$D$12/12,Synthèse!$D$13,Synthèse!$D$10,1,ROW()-1,0),"")</f>
        <v>609828.08975284093</v>
      </c>
      <c r="F97" s="1">
        <f t="shared" si="5"/>
        <v>45717</v>
      </c>
    </row>
    <row r="98" spans="1:6" x14ac:dyDescent="0.25">
      <c r="A98" s="6">
        <f t="shared" si="3"/>
        <v>97</v>
      </c>
      <c r="B98" s="7">
        <f t="shared" si="4"/>
        <v>2499.9985060420768</v>
      </c>
      <c r="C98" s="7">
        <f>IF(E98="","",IFERROR(-PPMT(Synthèse!$D$12/12,ROW()-1,Synthèse!$D$13,Synthèse!$D$10),""))</f>
        <v>467.23820686594041</v>
      </c>
      <c r="D98" s="7">
        <f>IF(E98="","",IFERROR(-IPMT(Synthèse!$D$12/12,ROW()-1,Synthèse!$D$13,Synthèse!$D$10),""))</f>
        <v>2032.7602991761366</v>
      </c>
      <c r="E98" s="4">
        <f>IFERROR(Synthèse!$D$10+CUMPRINC(Synthèse!$D$12/12,Synthèse!$D$13,Synthèse!$D$10,1,ROW()-1,0),"")</f>
        <v>609360.85154597496</v>
      </c>
      <c r="F98" s="1">
        <f t="shared" si="5"/>
        <v>45748</v>
      </c>
    </row>
    <row r="99" spans="1:6" x14ac:dyDescent="0.25">
      <c r="A99" s="6">
        <f t="shared" si="3"/>
        <v>98</v>
      </c>
      <c r="B99" s="7">
        <f t="shared" si="4"/>
        <v>2499.9985060420768</v>
      </c>
      <c r="C99" s="7">
        <f>IF(E99="","",IFERROR(-PPMT(Synthèse!$D$12/12,ROW()-1,Synthèse!$D$13,Synthèse!$D$10),""))</f>
        <v>468.79566755549365</v>
      </c>
      <c r="D99" s="7">
        <f>IF(E99="","",IFERROR(-IPMT(Synthèse!$D$12/12,ROW()-1,Synthèse!$D$13,Synthèse!$D$10),""))</f>
        <v>2031.2028384865832</v>
      </c>
      <c r="E99" s="4">
        <f>IFERROR(Synthèse!$D$10+CUMPRINC(Synthèse!$D$12/12,Synthèse!$D$13,Synthèse!$D$10,1,ROW()-1,0),"")</f>
        <v>608892.05587841943</v>
      </c>
      <c r="F99" s="1">
        <f t="shared" si="5"/>
        <v>45778</v>
      </c>
    </row>
    <row r="100" spans="1:6" x14ac:dyDescent="0.25">
      <c r="A100" s="6">
        <f t="shared" si="3"/>
        <v>99</v>
      </c>
      <c r="B100" s="7">
        <f t="shared" si="4"/>
        <v>2499.9985060420768</v>
      </c>
      <c r="C100" s="7">
        <f>IF(E100="","",IFERROR(-PPMT(Synthèse!$D$12/12,ROW()-1,Synthèse!$D$13,Synthèse!$D$10),""))</f>
        <v>470.35831978067864</v>
      </c>
      <c r="D100" s="7">
        <f>IF(E100="","",IFERROR(-IPMT(Synthèse!$D$12/12,ROW()-1,Synthèse!$D$13,Synthèse!$D$10),""))</f>
        <v>2029.6401862613982</v>
      </c>
      <c r="E100" s="4">
        <f>IFERROR(Synthèse!$D$10+CUMPRINC(Synthèse!$D$12/12,Synthèse!$D$13,Synthèse!$D$10,1,ROW()-1,0),"")</f>
        <v>608421.69755863876</v>
      </c>
      <c r="F100" s="1">
        <f t="shared" si="5"/>
        <v>45809</v>
      </c>
    </row>
    <row r="101" spans="1:6" x14ac:dyDescent="0.25">
      <c r="A101" s="6">
        <f t="shared" si="3"/>
        <v>100</v>
      </c>
      <c r="B101" s="7">
        <f t="shared" si="4"/>
        <v>2499.9985060420768</v>
      </c>
      <c r="C101" s="7">
        <f>IF(E101="","",IFERROR(-PPMT(Synthèse!$D$12/12,ROW()-1,Synthèse!$D$13,Synthèse!$D$10),""))</f>
        <v>471.92618084661422</v>
      </c>
      <c r="D101" s="7">
        <f>IF(E101="","",IFERROR(-IPMT(Synthèse!$D$12/12,ROW()-1,Synthèse!$D$13,Synthèse!$D$10),""))</f>
        <v>2028.0723251954626</v>
      </c>
      <c r="E101" s="4">
        <f>IFERROR(Synthèse!$D$10+CUMPRINC(Synthèse!$D$12/12,Synthèse!$D$13,Synthèse!$D$10,1,ROW()-1,0),"")</f>
        <v>607949.77137779212</v>
      </c>
      <c r="F101" s="1">
        <f t="shared" si="5"/>
        <v>45839</v>
      </c>
    </row>
    <row r="102" spans="1:6" x14ac:dyDescent="0.25">
      <c r="A102" s="6">
        <f t="shared" si="3"/>
        <v>101</v>
      </c>
      <c r="B102" s="7">
        <f t="shared" si="4"/>
        <v>2499.9985060420768</v>
      </c>
      <c r="C102" s="7">
        <f>IF(E102="","",IFERROR(-PPMT(Synthèse!$D$12/12,ROW()-1,Synthèse!$D$13,Synthèse!$D$10),""))</f>
        <v>473.49926811610283</v>
      </c>
      <c r="D102" s="7">
        <f>IF(E102="","",IFERROR(-IPMT(Synthèse!$D$12/12,ROW()-1,Synthèse!$D$13,Synthèse!$D$10),""))</f>
        <v>2026.4992379259743</v>
      </c>
      <c r="E102" s="4">
        <f>IFERROR(Synthèse!$D$10+CUMPRINC(Synthèse!$D$12/12,Synthèse!$D$13,Synthèse!$D$10,1,ROW()-1,0),"")</f>
        <v>607476.27210967604</v>
      </c>
      <c r="F102" s="1">
        <f t="shared" si="5"/>
        <v>45870</v>
      </c>
    </row>
    <row r="103" spans="1:6" x14ac:dyDescent="0.25">
      <c r="A103" s="6">
        <f t="shared" si="3"/>
        <v>102</v>
      </c>
      <c r="B103" s="7">
        <f t="shared" si="4"/>
        <v>2499.9985060420768</v>
      </c>
      <c r="C103" s="7">
        <f>IF(E103="","",IFERROR(-PPMT(Synthèse!$D$12/12,ROW()-1,Synthèse!$D$13,Synthèse!$D$10),""))</f>
        <v>475.07759900982319</v>
      </c>
      <c r="D103" s="7">
        <f>IF(E103="","",IFERROR(-IPMT(Synthèse!$D$12/12,ROW()-1,Synthèse!$D$13,Synthèse!$D$10),""))</f>
        <v>2024.9209070322536</v>
      </c>
      <c r="E103" s="4">
        <f>IFERROR(Synthèse!$D$10+CUMPRINC(Synthèse!$D$12/12,Synthèse!$D$13,Synthèse!$D$10,1,ROW()-1,0),"")</f>
        <v>607001.19451066619</v>
      </c>
      <c r="F103" s="1">
        <f t="shared" si="5"/>
        <v>45901</v>
      </c>
    </row>
    <row r="104" spans="1:6" x14ac:dyDescent="0.25">
      <c r="A104" s="6">
        <f t="shared" si="3"/>
        <v>103</v>
      </c>
      <c r="B104" s="7">
        <f t="shared" si="4"/>
        <v>2499.9985060420768</v>
      </c>
      <c r="C104" s="7">
        <f>IF(E104="","",IFERROR(-PPMT(Synthèse!$D$12/12,ROW()-1,Synthèse!$D$13,Synthèse!$D$10),""))</f>
        <v>476.66119100652259</v>
      </c>
      <c r="D104" s="7">
        <f>IF(E104="","",IFERROR(-IPMT(Synthèse!$D$12/12,ROW()-1,Synthèse!$D$13,Synthèse!$D$10),""))</f>
        <v>2023.3373150355544</v>
      </c>
      <c r="E104" s="4">
        <f>IFERROR(Synthèse!$D$10+CUMPRINC(Synthèse!$D$12/12,Synthèse!$D$13,Synthèse!$D$10,1,ROW()-1,0),"")</f>
        <v>606524.53331965965</v>
      </c>
      <c r="F104" s="1">
        <f t="shared" si="5"/>
        <v>45931</v>
      </c>
    </row>
    <row r="105" spans="1:6" x14ac:dyDescent="0.25">
      <c r="A105" s="6">
        <f t="shared" si="3"/>
        <v>104</v>
      </c>
      <c r="B105" s="7">
        <f t="shared" si="4"/>
        <v>2499.9985060420768</v>
      </c>
      <c r="C105" s="7">
        <f>IF(E105="","",IFERROR(-PPMT(Synthèse!$D$12/12,ROW()-1,Synthèse!$D$13,Synthèse!$D$10),""))</f>
        <v>478.25006164321104</v>
      </c>
      <c r="D105" s="7">
        <f>IF(E105="","",IFERROR(-IPMT(Synthèse!$D$12/12,ROW()-1,Synthèse!$D$13,Synthèse!$D$10),""))</f>
        <v>2021.748444398866</v>
      </c>
      <c r="E105" s="4">
        <f>IFERROR(Synthèse!$D$10+CUMPRINC(Synthèse!$D$12/12,Synthèse!$D$13,Synthèse!$D$10,1,ROW()-1,0),"")</f>
        <v>606046.28325801645</v>
      </c>
      <c r="F105" s="1">
        <f t="shared" si="5"/>
        <v>45962</v>
      </c>
    </row>
    <row r="106" spans="1:6" x14ac:dyDescent="0.25">
      <c r="A106" s="6">
        <f t="shared" si="3"/>
        <v>105</v>
      </c>
      <c r="B106" s="7">
        <f t="shared" si="4"/>
        <v>2499.9985060420768</v>
      </c>
      <c r="C106" s="7">
        <f>IF(E106="","",IFERROR(-PPMT(Synthèse!$D$12/12,ROW()-1,Synthèse!$D$13,Synthèse!$D$10),""))</f>
        <v>479.84422851535504</v>
      </c>
      <c r="D106" s="7">
        <f>IF(E106="","",IFERROR(-IPMT(Synthèse!$D$12/12,ROW()-1,Synthèse!$D$13,Synthèse!$D$10),""))</f>
        <v>2020.1542775267221</v>
      </c>
      <c r="E106" s="4">
        <f>IFERROR(Synthèse!$D$10+CUMPRINC(Synthèse!$D$12/12,Synthèse!$D$13,Synthèse!$D$10,1,ROW()-1,0),"")</f>
        <v>605566.43902950117</v>
      </c>
      <c r="F106" s="1">
        <f t="shared" si="5"/>
        <v>45992</v>
      </c>
    </row>
    <row r="107" spans="1:6" x14ac:dyDescent="0.25">
      <c r="A107" s="6">
        <f t="shared" si="3"/>
        <v>106</v>
      </c>
      <c r="B107" s="7">
        <f t="shared" si="4"/>
        <v>2499.9985060420768</v>
      </c>
      <c r="C107" s="7">
        <f>IF(E107="","",IFERROR(-PPMT(Synthèse!$D$12/12,ROW()-1,Synthèse!$D$13,Synthèse!$D$10),""))</f>
        <v>481.44370927707297</v>
      </c>
      <c r="D107" s="7">
        <f>IF(E107="","",IFERROR(-IPMT(Synthèse!$D$12/12,ROW()-1,Synthèse!$D$13,Synthèse!$D$10),""))</f>
        <v>2018.5547967650041</v>
      </c>
      <c r="E107" s="4">
        <f>IFERROR(Synthèse!$D$10+CUMPRINC(Synthèse!$D$12/12,Synthèse!$D$13,Synthèse!$D$10,1,ROW()-1,0),"")</f>
        <v>605084.99532022409</v>
      </c>
      <c r="F107" s="1">
        <f t="shared" si="5"/>
        <v>46023</v>
      </c>
    </row>
    <row r="108" spans="1:6" x14ac:dyDescent="0.25">
      <c r="A108" s="6">
        <f t="shared" si="3"/>
        <v>107</v>
      </c>
      <c r="B108" s="7">
        <f t="shared" si="4"/>
        <v>2499.9985060420768</v>
      </c>
      <c r="C108" s="7">
        <f>IF(E108="","",IFERROR(-PPMT(Synthèse!$D$12/12,ROW()-1,Synthèse!$D$13,Synthèse!$D$10),""))</f>
        <v>483.0485216413299</v>
      </c>
      <c r="D108" s="7">
        <f>IF(E108="","",IFERROR(-IPMT(Synthèse!$D$12/12,ROW()-1,Synthèse!$D$13,Synthèse!$D$10),""))</f>
        <v>2016.9499844007471</v>
      </c>
      <c r="E108" s="4">
        <f>IFERROR(Synthèse!$D$10+CUMPRINC(Synthèse!$D$12/12,Synthèse!$D$13,Synthèse!$D$10,1,ROW()-1,0),"")</f>
        <v>604601.94679858268</v>
      </c>
      <c r="F108" s="1">
        <f t="shared" si="5"/>
        <v>46054</v>
      </c>
    </row>
    <row r="109" spans="1:6" x14ac:dyDescent="0.25">
      <c r="A109" s="6">
        <f t="shared" si="3"/>
        <v>108</v>
      </c>
      <c r="B109" s="7">
        <f t="shared" si="4"/>
        <v>2499.9985060420768</v>
      </c>
      <c r="C109" s="7">
        <f>IF(E109="","",IFERROR(-PPMT(Synthèse!$D$12/12,ROW()-1,Synthèse!$D$13,Synthèse!$D$10),""))</f>
        <v>484.65868338013428</v>
      </c>
      <c r="D109" s="7">
        <f>IF(E109="","",IFERROR(-IPMT(Synthèse!$D$12/12,ROW()-1,Synthèse!$D$13,Synthèse!$D$10),""))</f>
        <v>2015.3398226619424</v>
      </c>
      <c r="E109" s="4">
        <f>IFERROR(Synthèse!$D$10+CUMPRINC(Synthèse!$D$12/12,Synthèse!$D$13,Synthèse!$D$10,1,ROW()-1,0),"")</f>
        <v>604117.28811520257</v>
      </c>
      <c r="F109" s="1">
        <f t="shared" si="5"/>
        <v>46082</v>
      </c>
    </row>
    <row r="110" spans="1:6" x14ac:dyDescent="0.25">
      <c r="A110" s="6">
        <f t="shared" si="3"/>
        <v>109</v>
      </c>
      <c r="B110" s="7">
        <f t="shared" si="4"/>
        <v>2499.9985060420768</v>
      </c>
      <c r="C110" s="7">
        <f>IF(E110="","",IFERROR(-PPMT(Synthèse!$D$12/12,ROW()-1,Synthèse!$D$13,Synthèse!$D$10),""))</f>
        <v>486.27421232473466</v>
      </c>
      <c r="D110" s="7">
        <f>IF(E110="","",IFERROR(-IPMT(Synthèse!$D$12/12,ROW()-1,Synthèse!$D$13,Synthèse!$D$10),""))</f>
        <v>2013.7242937173423</v>
      </c>
      <c r="E110" s="4">
        <f>IFERROR(Synthèse!$D$10+CUMPRINC(Synthèse!$D$12/12,Synthèse!$D$13,Synthèse!$D$10,1,ROW()-1,0),"")</f>
        <v>603631.01390287781</v>
      </c>
      <c r="F110" s="1">
        <f t="shared" si="5"/>
        <v>46113</v>
      </c>
    </row>
    <row r="111" spans="1:6" x14ac:dyDescent="0.25">
      <c r="A111" s="6">
        <f t="shared" si="3"/>
        <v>110</v>
      </c>
      <c r="B111" s="7">
        <f t="shared" si="4"/>
        <v>2499.9985060420768</v>
      </c>
      <c r="C111" s="7">
        <f>IF(E111="","",IFERROR(-PPMT(Synthèse!$D$12/12,ROW()-1,Synthèse!$D$13,Synthèse!$D$10),""))</f>
        <v>487.89512636581708</v>
      </c>
      <c r="D111" s="7">
        <f>IF(E111="","",IFERROR(-IPMT(Synthèse!$D$12/12,ROW()-1,Synthèse!$D$13,Synthèse!$D$10),""))</f>
        <v>2012.1033796762599</v>
      </c>
      <c r="E111" s="4">
        <f>IFERROR(Synthèse!$D$10+CUMPRINC(Synthèse!$D$12/12,Synthèse!$D$13,Synthèse!$D$10,1,ROW()-1,0),"")</f>
        <v>603143.1187765121</v>
      </c>
      <c r="F111" s="1">
        <f t="shared" si="5"/>
        <v>46143</v>
      </c>
    </row>
    <row r="112" spans="1:6" x14ac:dyDescent="0.25">
      <c r="A112" s="6">
        <f t="shared" si="3"/>
        <v>111</v>
      </c>
      <c r="B112" s="7">
        <f t="shared" si="4"/>
        <v>2499.9985060420768</v>
      </c>
      <c r="C112" s="7">
        <f>IF(E112="","",IFERROR(-PPMT(Synthèse!$D$12/12,ROW()-1,Synthèse!$D$13,Synthèse!$D$10),""))</f>
        <v>489.52144345370317</v>
      </c>
      <c r="D112" s="7">
        <f>IF(E112="","",IFERROR(-IPMT(Synthèse!$D$12/12,ROW()-1,Synthèse!$D$13,Synthèse!$D$10),""))</f>
        <v>2010.4770625883739</v>
      </c>
      <c r="E112" s="4">
        <f>IFERROR(Synthèse!$D$10+CUMPRINC(Synthèse!$D$12/12,Synthèse!$D$13,Synthèse!$D$10,1,ROW()-1,0),"")</f>
        <v>602653.59733305837</v>
      </c>
      <c r="F112" s="1">
        <f t="shared" si="5"/>
        <v>46174</v>
      </c>
    </row>
    <row r="113" spans="1:6" x14ac:dyDescent="0.25">
      <c r="A113" s="6">
        <f t="shared" si="3"/>
        <v>112</v>
      </c>
      <c r="B113" s="7">
        <f t="shared" si="4"/>
        <v>2499.9985060420768</v>
      </c>
      <c r="C113" s="7">
        <f>IF(E113="","",IFERROR(-PPMT(Synthèse!$D$12/12,ROW()-1,Synthèse!$D$13,Synthèse!$D$10),""))</f>
        <v>491.15318159854888</v>
      </c>
      <c r="D113" s="7">
        <f>IF(E113="","",IFERROR(-IPMT(Synthèse!$D$12/12,ROW()-1,Synthèse!$D$13,Synthèse!$D$10),""))</f>
        <v>2008.8453244435284</v>
      </c>
      <c r="E113" s="4">
        <f>IFERROR(Synthèse!$D$10+CUMPRINC(Synthèse!$D$12/12,Synthèse!$D$13,Synthèse!$D$10,1,ROW()-1,0),"")</f>
        <v>602162.44415145973</v>
      </c>
      <c r="F113" s="1">
        <f t="shared" si="5"/>
        <v>46204</v>
      </c>
    </row>
    <row r="114" spans="1:6" x14ac:dyDescent="0.25">
      <c r="A114" s="6">
        <f t="shared" si="3"/>
        <v>113</v>
      </c>
      <c r="B114" s="7">
        <f t="shared" si="4"/>
        <v>2499.9985060420768</v>
      </c>
      <c r="C114" s="7">
        <f>IF(E114="","",IFERROR(-PPMT(Synthèse!$D$12/12,ROW()-1,Synthèse!$D$13,Synthèse!$D$10),""))</f>
        <v>492.79035887054403</v>
      </c>
      <c r="D114" s="7">
        <f>IF(E114="","",IFERROR(-IPMT(Synthèse!$D$12/12,ROW()-1,Synthèse!$D$13,Synthèse!$D$10),""))</f>
        <v>2007.208147171533</v>
      </c>
      <c r="E114" s="4">
        <f>IFERROR(Synthèse!$D$10+CUMPRINC(Synthèse!$D$12/12,Synthèse!$D$13,Synthèse!$D$10,1,ROW()-1,0),"")</f>
        <v>601669.6537925892</v>
      </c>
      <c r="F114" s="1">
        <f t="shared" si="5"/>
        <v>46235</v>
      </c>
    </row>
    <row r="115" spans="1:6" x14ac:dyDescent="0.25">
      <c r="A115" s="6">
        <f t="shared" si="3"/>
        <v>114</v>
      </c>
      <c r="B115" s="7">
        <f t="shared" si="4"/>
        <v>2499.9985060420768</v>
      </c>
      <c r="C115" s="7">
        <f>IF(E115="","",IFERROR(-PPMT(Synthèse!$D$12/12,ROW()-1,Synthèse!$D$13,Synthèse!$D$10),""))</f>
        <v>494.43299340011254</v>
      </c>
      <c r="D115" s="7">
        <f>IF(E115="","",IFERROR(-IPMT(Synthèse!$D$12/12,ROW()-1,Synthèse!$D$13,Synthèse!$D$10),""))</f>
        <v>2005.5655126419645</v>
      </c>
      <c r="E115" s="4">
        <f>IFERROR(Synthèse!$D$10+CUMPRINC(Synthèse!$D$12/12,Synthèse!$D$13,Synthèse!$D$10,1,ROW()-1,0),"")</f>
        <v>601175.22079918918</v>
      </c>
      <c r="F115" s="1">
        <f t="shared" si="5"/>
        <v>46266</v>
      </c>
    </row>
    <row r="116" spans="1:6" x14ac:dyDescent="0.25">
      <c r="A116" s="6">
        <f t="shared" si="3"/>
        <v>115</v>
      </c>
      <c r="B116" s="7">
        <f t="shared" si="4"/>
        <v>2499.9985060420768</v>
      </c>
      <c r="C116" s="7">
        <f>IF(E116="","",IFERROR(-PPMT(Synthèse!$D$12/12,ROW()-1,Synthèse!$D$13,Synthèse!$D$10),""))</f>
        <v>496.08110337811303</v>
      </c>
      <c r="D116" s="7">
        <f>IF(E116="","",IFERROR(-IPMT(Synthèse!$D$12/12,ROW()-1,Synthèse!$D$13,Synthèse!$D$10),""))</f>
        <v>2003.9174026639641</v>
      </c>
      <c r="E116" s="4">
        <f>IFERROR(Synthèse!$D$10+CUMPRINC(Synthèse!$D$12/12,Synthèse!$D$13,Synthèse!$D$10,1,ROW()-1,0),"")</f>
        <v>600679.13969581097</v>
      </c>
      <c r="F116" s="1">
        <f t="shared" si="5"/>
        <v>46296</v>
      </c>
    </row>
    <row r="117" spans="1:6" x14ac:dyDescent="0.25">
      <c r="A117" s="6">
        <f t="shared" si="3"/>
        <v>116</v>
      </c>
      <c r="B117" s="7">
        <f t="shared" si="4"/>
        <v>2499.9985060420768</v>
      </c>
      <c r="C117" s="7">
        <f>IF(E117="","",IFERROR(-PPMT(Synthèse!$D$12/12,ROW()-1,Synthèse!$D$13,Synthèse!$D$10),""))</f>
        <v>497.73470705603989</v>
      </c>
      <c r="D117" s="7">
        <f>IF(E117="","",IFERROR(-IPMT(Synthèse!$D$12/12,ROW()-1,Synthèse!$D$13,Synthèse!$D$10),""))</f>
        <v>2002.263798986037</v>
      </c>
      <c r="E117" s="4">
        <f>IFERROR(Synthèse!$D$10+CUMPRINC(Synthèse!$D$12/12,Synthèse!$D$13,Synthèse!$D$10,1,ROW()-1,0),"")</f>
        <v>600181.40498875501</v>
      </c>
      <c r="F117" s="1">
        <f t="shared" si="5"/>
        <v>46327</v>
      </c>
    </row>
    <row r="118" spans="1:6" x14ac:dyDescent="0.25">
      <c r="A118" s="6">
        <f t="shared" si="3"/>
        <v>117</v>
      </c>
      <c r="B118" s="7">
        <f t="shared" si="4"/>
        <v>2499.9985060420768</v>
      </c>
      <c r="C118" s="7">
        <f>IF(E118="","",IFERROR(-PPMT(Synthèse!$D$12/12,ROW()-1,Synthèse!$D$13,Synthèse!$D$10),""))</f>
        <v>499.3938227462267</v>
      </c>
      <c r="D118" s="7">
        <f>IF(E118="","",IFERROR(-IPMT(Synthèse!$D$12/12,ROW()-1,Synthèse!$D$13,Synthèse!$D$10),""))</f>
        <v>2000.6046832958502</v>
      </c>
      <c r="E118" s="4">
        <f>IFERROR(Synthèse!$D$10+CUMPRINC(Synthèse!$D$12/12,Synthèse!$D$13,Synthèse!$D$10,1,ROW()-1,0),"")</f>
        <v>599682.01116600877</v>
      </c>
      <c r="F118" s="1">
        <f t="shared" si="5"/>
        <v>46357</v>
      </c>
    </row>
    <row r="119" spans="1:6" x14ac:dyDescent="0.25">
      <c r="A119" s="6">
        <f t="shared" si="3"/>
        <v>118</v>
      </c>
      <c r="B119" s="7">
        <f t="shared" si="4"/>
        <v>2499.9985060420768</v>
      </c>
      <c r="C119" s="7">
        <f>IF(E119="","",IFERROR(-PPMT(Synthèse!$D$12/12,ROW()-1,Synthèse!$D$13,Synthèse!$D$10),""))</f>
        <v>501.05846882204753</v>
      </c>
      <c r="D119" s="7">
        <f>IF(E119="","",IFERROR(-IPMT(Synthèse!$D$12/12,ROW()-1,Synthèse!$D$13,Synthèse!$D$10),""))</f>
        <v>1998.9400372200294</v>
      </c>
      <c r="E119" s="4">
        <f>IFERROR(Synthèse!$D$10+CUMPRINC(Synthèse!$D$12/12,Synthèse!$D$13,Synthèse!$D$10,1,ROW()-1,0),"")</f>
        <v>599180.95269718673</v>
      </c>
      <c r="F119" s="1">
        <f t="shared" si="5"/>
        <v>46388</v>
      </c>
    </row>
    <row r="120" spans="1:6" x14ac:dyDescent="0.25">
      <c r="A120" s="6">
        <f t="shared" si="3"/>
        <v>119</v>
      </c>
      <c r="B120" s="7">
        <f t="shared" si="4"/>
        <v>2499.9985060420768</v>
      </c>
      <c r="C120" s="7">
        <f>IF(E120="","",IFERROR(-PPMT(Synthèse!$D$12/12,ROW()-1,Synthèse!$D$13,Synthèse!$D$10),""))</f>
        <v>502.72866371812097</v>
      </c>
      <c r="D120" s="7">
        <f>IF(E120="","",IFERROR(-IPMT(Synthèse!$D$12/12,ROW()-1,Synthèse!$D$13,Synthèse!$D$10),""))</f>
        <v>1997.2698423239558</v>
      </c>
      <c r="E120" s="4">
        <f>IFERROR(Synthèse!$D$10+CUMPRINC(Synthèse!$D$12/12,Synthèse!$D$13,Synthèse!$D$10,1,ROW()-1,0),"")</f>
        <v>598678.22403346864</v>
      </c>
      <c r="F120" s="1">
        <f t="shared" si="5"/>
        <v>46419</v>
      </c>
    </row>
    <row r="121" spans="1:6" x14ac:dyDescent="0.25">
      <c r="A121" s="6">
        <f t="shared" si="3"/>
        <v>120</v>
      </c>
      <c r="B121" s="7">
        <f t="shared" si="4"/>
        <v>2499.9985060420768</v>
      </c>
      <c r="C121" s="7">
        <f>IF(E121="","",IFERROR(-PPMT(Synthèse!$D$12/12,ROW()-1,Synthèse!$D$13,Synthèse!$D$10),""))</f>
        <v>504.40442593051472</v>
      </c>
      <c r="D121" s="7">
        <f>IF(E121="","",IFERROR(-IPMT(Synthèse!$D$12/12,ROW()-1,Synthèse!$D$13,Synthèse!$D$10),""))</f>
        <v>1995.5940801115623</v>
      </c>
      <c r="E121" s="4">
        <f>IFERROR(Synthèse!$D$10+CUMPRINC(Synthèse!$D$12/12,Synthèse!$D$13,Synthèse!$D$10,1,ROW()-1,0),"")</f>
        <v>598173.81960753805</v>
      </c>
      <c r="F121" s="1">
        <f t="shared" si="5"/>
        <v>46447</v>
      </c>
    </row>
    <row r="122" spans="1:6" x14ac:dyDescent="0.25">
      <c r="A122" s="6">
        <f t="shared" si="3"/>
        <v>121</v>
      </c>
      <c r="B122" s="7">
        <f t="shared" si="4"/>
        <v>2499.9985060420768</v>
      </c>
      <c r="C122" s="7">
        <f>IF(E122="","",IFERROR(-PPMT(Synthèse!$D$12/12,ROW()-1,Synthèse!$D$13,Synthèse!$D$10),""))</f>
        <v>506.08577401694981</v>
      </c>
      <c r="D122" s="7">
        <f>IF(E122="","",IFERROR(-IPMT(Synthèse!$D$12/12,ROW()-1,Synthèse!$D$13,Synthèse!$D$10),""))</f>
        <v>1993.9127320251273</v>
      </c>
      <c r="E122" s="4">
        <f>IFERROR(Synthèse!$D$10+CUMPRINC(Synthèse!$D$12/12,Synthèse!$D$13,Synthèse!$D$10,1,ROW()-1,0),"")</f>
        <v>597667.73383352114</v>
      </c>
      <c r="F122" s="1">
        <f t="shared" si="5"/>
        <v>46478</v>
      </c>
    </row>
    <row r="123" spans="1:6" x14ac:dyDescent="0.25">
      <c r="A123" s="6">
        <f t="shared" si="3"/>
        <v>122</v>
      </c>
      <c r="B123" s="7">
        <f t="shared" si="4"/>
        <v>2499.9985060420768</v>
      </c>
      <c r="C123" s="7">
        <f>IF(E123="","",IFERROR(-PPMT(Synthèse!$D$12/12,ROW()-1,Synthèse!$D$13,Synthèse!$D$10),""))</f>
        <v>507.77272659700628</v>
      </c>
      <c r="D123" s="7">
        <f>IF(E123="","",IFERROR(-IPMT(Synthèse!$D$12/12,ROW()-1,Synthèse!$D$13,Synthèse!$D$10),""))</f>
        <v>1992.2257794450707</v>
      </c>
      <c r="E123" s="4">
        <f>IFERROR(Synthèse!$D$10+CUMPRINC(Synthèse!$D$12/12,Synthèse!$D$13,Synthèse!$D$10,1,ROW()-1,0),"")</f>
        <v>597159.96110692411</v>
      </c>
      <c r="F123" s="1">
        <f t="shared" si="5"/>
        <v>46508</v>
      </c>
    </row>
    <row r="124" spans="1:6" x14ac:dyDescent="0.25">
      <c r="A124" s="6">
        <f t="shared" si="3"/>
        <v>123</v>
      </c>
      <c r="B124" s="7">
        <f t="shared" si="4"/>
        <v>2499.9985060420768</v>
      </c>
      <c r="C124" s="7">
        <f>IF(E124="","",IFERROR(-PPMT(Synthèse!$D$12/12,ROW()-1,Synthèse!$D$13,Synthèse!$D$10),""))</f>
        <v>509.46530235232973</v>
      </c>
      <c r="D124" s="7">
        <f>IF(E124="","",IFERROR(-IPMT(Synthèse!$D$12/12,ROW()-1,Synthèse!$D$13,Synthèse!$D$10),""))</f>
        <v>1990.5332036897471</v>
      </c>
      <c r="E124" s="4">
        <f>IFERROR(Synthèse!$D$10+CUMPRINC(Synthèse!$D$12/12,Synthèse!$D$13,Synthèse!$D$10,1,ROW()-1,0),"")</f>
        <v>596650.49580457178</v>
      </c>
      <c r="F124" s="1">
        <f t="shared" si="5"/>
        <v>46539</v>
      </c>
    </row>
    <row r="125" spans="1:6" x14ac:dyDescent="0.25">
      <c r="A125" s="6">
        <f t="shared" si="3"/>
        <v>124</v>
      </c>
      <c r="B125" s="7">
        <f t="shared" si="4"/>
        <v>2499.9985060420768</v>
      </c>
      <c r="C125" s="7">
        <f>IF(E125="","",IFERROR(-PPMT(Synthèse!$D$12/12,ROW()-1,Synthèse!$D$13,Synthèse!$D$10),""))</f>
        <v>511.16352002683738</v>
      </c>
      <c r="D125" s="7">
        <f>IF(E125="","",IFERROR(-IPMT(Synthèse!$D$12/12,ROW()-1,Synthèse!$D$13,Synthèse!$D$10),""))</f>
        <v>1988.8349860152398</v>
      </c>
      <c r="E125" s="4">
        <f>IFERROR(Synthèse!$D$10+CUMPRINC(Synthèse!$D$12/12,Synthèse!$D$13,Synthèse!$D$10,1,ROW()-1,0),"")</f>
        <v>596139.33228454494</v>
      </c>
      <c r="F125" s="1">
        <f t="shared" si="5"/>
        <v>46569</v>
      </c>
    </row>
    <row r="126" spans="1:6" x14ac:dyDescent="0.25">
      <c r="A126" s="6">
        <f t="shared" si="3"/>
        <v>125</v>
      </c>
      <c r="B126" s="7">
        <f t="shared" si="4"/>
        <v>2499.9985060420768</v>
      </c>
      <c r="C126" s="7">
        <f>IF(E126="","",IFERROR(-PPMT(Synthèse!$D$12/12,ROW()-1,Synthèse!$D$13,Synthèse!$D$10),""))</f>
        <v>512.8673984269268</v>
      </c>
      <c r="D126" s="7">
        <f>IF(E126="","",IFERROR(-IPMT(Synthèse!$D$12/12,ROW()-1,Synthèse!$D$13,Synthèse!$D$10),""))</f>
        <v>1987.1311076151499</v>
      </c>
      <c r="E126" s="4">
        <f>IFERROR(Synthèse!$D$10+CUMPRINC(Synthèse!$D$12/12,Synthèse!$D$13,Synthèse!$D$10,1,ROW()-1,0),"")</f>
        <v>595626.46488611796</v>
      </c>
      <c r="F126" s="1">
        <f t="shared" si="5"/>
        <v>46600</v>
      </c>
    </row>
    <row r="127" spans="1:6" x14ac:dyDescent="0.25">
      <c r="A127" s="6">
        <f t="shared" si="3"/>
        <v>126</v>
      </c>
      <c r="B127" s="7">
        <f t="shared" si="4"/>
        <v>2499.9985060420768</v>
      </c>
      <c r="C127" s="7">
        <f>IF(E127="","",IFERROR(-PPMT(Synthèse!$D$12/12,ROW()-1,Synthèse!$D$13,Synthèse!$D$10),""))</f>
        <v>514.57695642168324</v>
      </c>
      <c r="D127" s="7">
        <f>IF(E127="","",IFERROR(-IPMT(Synthèse!$D$12/12,ROW()-1,Synthèse!$D$13,Synthèse!$D$10),""))</f>
        <v>1985.4215496203938</v>
      </c>
      <c r="E127" s="4">
        <f>IFERROR(Synthèse!$D$10+CUMPRINC(Synthèse!$D$12/12,Synthèse!$D$13,Synthèse!$D$10,1,ROW()-1,0),"")</f>
        <v>595111.88792969636</v>
      </c>
      <c r="F127" s="1">
        <f t="shared" si="5"/>
        <v>46631</v>
      </c>
    </row>
    <row r="128" spans="1:6" x14ac:dyDescent="0.25">
      <c r="A128" s="6">
        <f t="shared" si="3"/>
        <v>127</v>
      </c>
      <c r="B128" s="7">
        <f t="shared" si="4"/>
        <v>2499.9985060420768</v>
      </c>
      <c r="C128" s="7">
        <f>IF(E128="","",IFERROR(-PPMT(Synthèse!$D$12/12,ROW()-1,Synthèse!$D$13,Synthèse!$D$10),""))</f>
        <v>516.29221294308888</v>
      </c>
      <c r="D128" s="7">
        <f>IF(E128="","",IFERROR(-IPMT(Synthèse!$D$12/12,ROW()-1,Synthèse!$D$13,Synthèse!$D$10),""))</f>
        <v>1983.706293098988</v>
      </c>
      <c r="E128" s="4">
        <f>IFERROR(Synthèse!$D$10+CUMPRINC(Synthèse!$D$12/12,Synthèse!$D$13,Synthèse!$D$10,1,ROW()-1,0),"")</f>
        <v>594595.59571675328</v>
      </c>
      <c r="F128" s="1">
        <f t="shared" si="5"/>
        <v>46661</v>
      </c>
    </row>
    <row r="129" spans="1:6" x14ac:dyDescent="0.25">
      <c r="A129" s="6">
        <f t="shared" si="3"/>
        <v>128</v>
      </c>
      <c r="B129" s="7">
        <f t="shared" si="4"/>
        <v>2499.9985060420768</v>
      </c>
      <c r="C129" s="7">
        <f>IF(E129="","",IFERROR(-PPMT(Synthèse!$D$12/12,ROW()-1,Synthèse!$D$13,Synthèse!$D$10),""))</f>
        <v>518.01318698623265</v>
      </c>
      <c r="D129" s="7">
        <f>IF(E129="","",IFERROR(-IPMT(Synthèse!$D$12/12,ROW()-1,Synthèse!$D$13,Synthèse!$D$10),""))</f>
        <v>1981.9853190558445</v>
      </c>
      <c r="E129" s="4">
        <f>IFERROR(Synthèse!$D$10+CUMPRINC(Synthèse!$D$12/12,Synthèse!$D$13,Synthèse!$D$10,1,ROW()-1,0),"")</f>
        <v>594077.58252976695</v>
      </c>
      <c r="F129" s="1">
        <f t="shared" si="5"/>
        <v>46692</v>
      </c>
    </row>
    <row r="130" spans="1:6" x14ac:dyDescent="0.25">
      <c r="A130" s="6">
        <f t="shared" si="3"/>
        <v>129</v>
      </c>
      <c r="B130" s="7">
        <f t="shared" si="4"/>
        <v>2499.9985060420768</v>
      </c>
      <c r="C130" s="7">
        <f>IF(E130="","",IFERROR(-PPMT(Synthèse!$D$12/12,ROW()-1,Synthèse!$D$13,Synthèse!$D$10),""))</f>
        <v>519.73989760952009</v>
      </c>
      <c r="D130" s="7">
        <f>IF(E130="","",IFERROR(-IPMT(Synthèse!$D$12/12,ROW()-1,Synthèse!$D$13,Synthèse!$D$10),""))</f>
        <v>1980.2586084325569</v>
      </c>
      <c r="E130" s="4">
        <f>IFERROR(Synthèse!$D$10+CUMPRINC(Synthèse!$D$12/12,Synthèse!$D$13,Synthèse!$D$10,1,ROW()-1,0),"")</f>
        <v>593557.8426321575</v>
      </c>
      <c r="F130" s="1">
        <f t="shared" si="5"/>
        <v>46722</v>
      </c>
    </row>
    <row r="131" spans="1:6" x14ac:dyDescent="0.25">
      <c r="A131" s="6">
        <f t="shared" ref="A131:A194" si="6">IF(E131="","",ROW()-1)</f>
        <v>130</v>
      </c>
      <c r="B131" s="7">
        <f t="shared" si="4"/>
        <v>2499.9985060420768</v>
      </c>
      <c r="C131" s="7">
        <f>IF(E131="","",IFERROR(-PPMT(Synthèse!$D$12/12,ROW()-1,Synthèse!$D$13,Synthèse!$D$10),""))</f>
        <v>521.47236393488515</v>
      </c>
      <c r="D131" s="7">
        <f>IF(E131="","",IFERROR(-IPMT(Synthèse!$D$12/12,ROW()-1,Synthèse!$D$13,Synthèse!$D$10),""))</f>
        <v>1978.5261421071918</v>
      </c>
      <c r="E131" s="4">
        <f>IFERROR(Synthèse!$D$10+CUMPRINC(Synthèse!$D$12/12,Synthèse!$D$13,Synthèse!$D$10,1,ROW()-1,0),"")</f>
        <v>593036.37026822264</v>
      </c>
      <c r="F131" s="1">
        <f t="shared" si="5"/>
        <v>46753</v>
      </c>
    </row>
    <row r="132" spans="1:6" x14ac:dyDescent="0.25">
      <c r="A132" s="6">
        <f t="shared" si="6"/>
        <v>131</v>
      </c>
      <c r="B132" s="7">
        <f t="shared" ref="B132:B195" si="7">IF(E132="","",B131)</f>
        <v>2499.9985060420768</v>
      </c>
      <c r="C132" s="7">
        <f>IF(E132="","",IFERROR(-PPMT(Synthèse!$D$12/12,ROW()-1,Synthèse!$D$13,Synthèse!$D$10),""))</f>
        <v>523.21060514800138</v>
      </c>
      <c r="D132" s="7">
        <f>IF(E132="","",IFERROR(-IPMT(Synthèse!$D$12/12,ROW()-1,Synthèse!$D$13,Synthèse!$D$10),""))</f>
        <v>1976.7879008940756</v>
      </c>
      <c r="E132" s="4">
        <f>IFERROR(Synthèse!$D$10+CUMPRINC(Synthèse!$D$12/12,Synthèse!$D$13,Synthèse!$D$10,1,ROW()-1,0),"")</f>
        <v>592513.15966307465</v>
      </c>
      <c r="F132" s="1">
        <f t="shared" ref="F132:F195" si="8">IF(E132="","",EDATE(F131,1))</f>
        <v>46784</v>
      </c>
    </row>
    <row r="133" spans="1:6" x14ac:dyDescent="0.25">
      <c r="A133" s="6">
        <f t="shared" si="6"/>
        <v>132</v>
      </c>
      <c r="B133" s="7">
        <f t="shared" si="7"/>
        <v>2499.9985060420768</v>
      </c>
      <c r="C133" s="7">
        <f>IF(E133="","",IFERROR(-PPMT(Synthèse!$D$12/12,ROW()-1,Synthèse!$D$13,Synthèse!$D$10),""))</f>
        <v>524.95464049849454</v>
      </c>
      <c r="D133" s="7">
        <f>IF(E133="","",IFERROR(-IPMT(Synthèse!$D$12/12,ROW()-1,Synthèse!$D$13,Synthèse!$D$10),""))</f>
        <v>1975.0438655435823</v>
      </c>
      <c r="E133" s="4">
        <f>IFERROR(Synthèse!$D$10+CUMPRINC(Synthèse!$D$12/12,Synthèse!$D$13,Synthèse!$D$10,1,ROW()-1,0),"")</f>
        <v>591988.20502257615</v>
      </c>
      <c r="F133" s="1">
        <f t="shared" si="8"/>
        <v>46813</v>
      </c>
    </row>
    <row r="134" spans="1:6" x14ac:dyDescent="0.25">
      <c r="A134" s="6">
        <f t="shared" si="6"/>
        <v>133</v>
      </c>
      <c r="B134" s="7">
        <f t="shared" si="7"/>
        <v>2499.9985060420768</v>
      </c>
      <c r="C134" s="7">
        <f>IF(E134="","",IFERROR(-PPMT(Synthèse!$D$12/12,ROW()-1,Synthèse!$D$13,Synthèse!$D$10),""))</f>
        <v>526.7044893001563</v>
      </c>
      <c r="D134" s="7">
        <f>IF(E134="","",IFERROR(-IPMT(Synthèse!$D$12/12,ROW()-1,Synthèse!$D$13,Synthèse!$D$10),""))</f>
        <v>1973.2940167419206</v>
      </c>
      <c r="E134" s="4">
        <f>IFERROR(Synthèse!$D$10+CUMPRINC(Synthèse!$D$12/12,Synthèse!$D$13,Synthèse!$D$10,1,ROW()-1,0),"")</f>
        <v>591461.500533276</v>
      </c>
      <c r="F134" s="1">
        <f t="shared" si="8"/>
        <v>46844</v>
      </c>
    </row>
    <row r="135" spans="1:6" x14ac:dyDescent="0.25">
      <c r="A135" s="6">
        <f t="shared" si="6"/>
        <v>134</v>
      </c>
      <c r="B135" s="7">
        <f t="shared" si="7"/>
        <v>2499.9985060420768</v>
      </c>
      <c r="C135" s="7">
        <f>IF(E135="","",IFERROR(-PPMT(Synthèse!$D$12/12,ROW()-1,Synthèse!$D$13,Synthèse!$D$10),""))</f>
        <v>528.46017093115688</v>
      </c>
      <c r="D135" s="7">
        <f>IF(E135="","",IFERROR(-IPMT(Synthèse!$D$12/12,ROW()-1,Synthèse!$D$13,Synthèse!$D$10),""))</f>
        <v>1971.5383351109201</v>
      </c>
      <c r="E135" s="4">
        <f>IFERROR(Synthèse!$D$10+CUMPRINC(Synthèse!$D$12/12,Synthèse!$D$13,Synthèse!$D$10,1,ROW()-1,0),"")</f>
        <v>590933.04036234482</v>
      </c>
      <c r="F135" s="1">
        <f t="shared" si="8"/>
        <v>46874</v>
      </c>
    </row>
    <row r="136" spans="1:6" x14ac:dyDescent="0.25">
      <c r="A136" s="6">
        <f t="shared" si="6"/>
        <v>135</v>
      </c>
      <c r="B136" s="7">
        <f t="shared" si="7"/>
        <v>2499.9985060420768</v>
      </c>
      <c r="C136" s="7">
        <f>IF(E136="","",IFERROR(-PPMT(Synthèse!$D$12/12,ROW()-1,Synthèse!$D$13,Synthèse!$D$10),""))</f>
        <v>530.22170483426066</v>
      </c>
      <c r="D136" s="7">
        <f>IF(E136="","",IFERROR(-IPMT(Synthèse!$D$12/12,ROW()-1,Synthèse!$D$13,Synthèse!$D$10),""))</f>
        <v>1969.7768012078161</v>
      </c>
      <c r="E136" s="4">
        <f>IFERROR(Synthèse!$D$10+CUMPRINC(Synthèse!$D$12/12,Synthèse!$D$13,Synthèse!$D$10,1,ROW()-1,0),"")</f>
        <v>590402.81865751056</v>
      </c>
      <c r="F136" s="1">
        <f t="shared" si="8"/>
        <v>46905</v>
      </c>
    </row>
    <row r="137" spans="1:6" x14ac:dyDescent="0.25">
      <c r="A137" s="6">
        <f t="shared" si="6"/>
        <v>136</v>
      </c>
      <c r="B137" s="7">
        <f t="shared" si="7"/>
        <v>2499.9985060420768</v>
      </c>
      <c r="C137" s="7">
        <f>IF(E137="","",IFERROR(-PPMT(Synthèse!$D$12/12,ROW()-1,Synthèse!$D$13,Synthèse!$D$10),""))</f>
        <v>531.98911051704158</v>
      </c>
      <c r="D137" s="7">
        <f>IF(E137="","",IFERROR(-IPMT(Synthèse!$D$12/12,ROW()-1,Synthèse!$D$13,Synthèse!$D$10),""))</f>
        <v>1968.0093955250354</v>
      </c>
      <c r="E137" s="4">
        <f>IFERROR(Synthèse!$D$10+CUMPRINC(Synthèse!$D$12/12,Synthèse!$D$13,Synthèse!$D$10,1,ROW()-1,0),"")</f>
        <v>589870.82954699348</v>
      </c>
      <c r="F137" s="1">
        <f t="shared" si="8"/>
        <v>46935</v>
      </c>
    </row>
    <row r="138" spans="1:6" x14ac:dyDescent="0.25">
      <c r="A138" s="6">
        <f t="shared" si="6"/>
        <v>137</v>
      </c>
      <c r="B138" s="7">
        <f t="shared" si="7"/>
        <v>2499.9985060420768</v>
      </c>
      <c r="C138" s="7">
        <f>IF(E138="","",IFERROR(-PPMT(Synthèse!$D$12/12,ROW()-1,Synthèse!$D$13,Synthèse!$D$10),""))</f>
        <v>533.76240755209835</v>
      </c>
      <c r="D138" s="7">
        <f>IF(E138="","",IFERROR(-IPMT(Synthèse!$D$12/12,ROW()-1,Synthèse!$D$13,Synthèse!$D$10),""))</f>
        <v>1966.2360984899788</v>
      </c>
      <c r="E138" s="4">
        <f>IFERROR(Synthèse!$D$10+CUMPRINC(Synthèse!$D$12/12,Synthèse!$D$13,Synthèse!$D$10,1,ROW()-1,0),"")</f>
        <v>589337.06713944138</v>
      </c>
      <c r="F138" s="1">
        <f t="shared" si="8"/>
        <v>46966</v>
      </c>
    </row>
    <row r="139" spans="1:6" x14ac:dyDescent="0.25">
      <c r="A139" s="6">
        <f t="shared" si="6"/>
        <v>138</v>
      </c>
      <c r="B139" s="7">
        <f t="shared" si="7"/>
        <v>2499.9985060420768</v>
      </c>
      <c r="C139" s="7">
        <f>IF(E139="","",IFERROR(-PPMT(Synthèse!$D$12/12,ROW()-1,Synthèse!$D$13,Synthèse!$D$10),""))</f>
        <v>535.54161557727207</v>
      </c>
      <c r="D139" s="7">
        <f>IF(E139="","",IFERROR(-IPMT(Synthèse!$D$12/12,ROW()-1,Synthèse!$D$13,Synthèse!$D$10),""))</f>
        <v>1964.4568904648047</v>
      </c>
      <c r="E139" s="4">
        <f>IFERROR(Synthèse!$D$10+CUMPRINC(Synthèse!$D$12/12,Synthèse!$D$13,Synthèse!$D$10,1,ROW()-1,0),"")</f>
        <v>588801.52552386408</v>
      </c>
      <c r="F139" s="1">
        <f t="shared" si="8"/>
        <v>46997</v>
      </c>
    </row>
    <row r="140" spans="1:6" x14ac:dyDescent="0.25">
      <c r="A140" s="6">
        <f t="shared" si="6"/>
        <v>139</v>
      </c>
      <c r="B140" s="7">
        <f t="shared" si="7"/>
        <v>2499.9985060420768</v>
      </c>
      <c r="C140" s="7">
        <f>IF(E140="","",IFERROR(-PPMT(Synthèse!$D$12/12,ROW()-1,Synthèse!$D$13,Synthèse!$D$10),""))</f>
        <v>537.326754295863</v>
      </c>
      <c r="D140" s="7">
        <f>IF(E140="","",IFERROR(-IPMT(Synthèse!$D$12/12,ROW()-1,Synthèse!$D$13,Synthèse!$D$10),""))</f>
        <v>1962.6717517462141</v>
      </c>
      <c r="E140" s="4">
        <f>IFERROR(Synthèse!$D$10+CUMPRINC(Synthèse!$D$12/12,Synthèse!$D$13,Synthèse!$D$10,1,ROW()-1,0),"")</f>
        <v>588264.19876956823</v>
      </c>
      <c r="F140" s="1">
        <f t="shared" si="8"/>
        <v>47027</v>
      </c>
    </row>
    <row r="141" spans="1:6" x14ac:dyDescent="0.25">
      <c r="A141" s="6">
        <f t="shared" si="6"/>
        <v>140</v>
      </c>
      <c r="B141" s="7">
        <f t="shared" si="7"/>
        <v>2499.9985060420768</v>
      </c>
      <c r="C141" s="7">
        <f>IF(E141="","",IFERROR(-PPMT(Synthèse!$D$12/12,ROW()-1,Synthèse!$D$13,Synthèse!$D$10),""))</f>
        <v>539.11784347684909</v>
      </c>
      <c r="D141" s="7">
        <f>IF(E141="","",IFERROR(-IPMT(Synthèse!$D$12/12,ROW()-1,Synthèse!$D$13,Synthèse!$D$10),""))</f>
        <v>1960.880662565228</v>
      </c>
      <c r="E141" s="4">
        <f>IFERROR(Synthèse!$D$10+CUMPRINC(Synthèse!$D$12/12,Synthèse!$D$13,Synthèse!$D$10,1,ROW()-1,0),"")</f>
        <v>587725.08092609141</v>
      </c>
      <c r="F141" s="1">
        <f t="shared" si="8"/>
        <v>47058</v>
      </c>
    </row>
    <row r="142" spans="1:6" x14ac:dyDescent="0.25">
      <c r="A142" s="6">
        <f t="shared" si="6"/>
        <v>141</v>
      </c>
      <c r="B142" s="7">
        <f t="shared" si="7"/>
        <v>2499.9985060420768</v>
      </c>
      <c r="C142" s="7">
        <f>IF(E142="","",IFERROR(-PPMT(Synthèse!$D$12/12,ROW()-1,Synthèse!$D$13,Synthèse!$D$10),""))</f>
        <v>540.91490295510528</v>
      </c>
      <c r="D142" s="7">
        <f>IF(E142="","",IFERROR(-IPMT(Synthèse!$D$12/12,ROW()-1,Synthèse!$D$13,Synthèse!$D$10),""))</f>
        <v>1959.0836030869714</v>
      </c>
      <c r="E142" s="4">
        <f>IFERROR(Synthèse!$D$10+CUMPRINC(Synthèse!$D$12/12,Synthèse!$D$13,Synthèse!$D$10,1,ROW()-1,0),"")</f>
        <v>587184.16602313635</v>
      </c>
      <c r="F142" s="1">
        <f t="shared" si="8"/>
        <v>47088</v>
      </c>
    </row>
    <row r="143" spans="1:6" x14ac:dyDescent="0.25">
      <c r="A143" s="6">
        <f t="shared" si="6"/>
        <v>142</v>
      </c>
      <c r="B143" s="7">
        <f t="shared" si="7"/>
        <v>2499.9985060420768</v>
      </c>
      <c r="C143" s="7">
        <f>IF(E143="","",IFERROR(-PPMT(Synthèse!$D$12/12,ROW()-1,Synthèse!$D$13,Synthèse!$D$10),""))</f>
        <v>542.71795263162232</v>
      </c>
      <c r="D143" s="7">
        <f>IF(E143="","",IFERROR(-IPMT(Synthèse!$D$12/12,ROW()-1,Synthèse!$D$13,Synthèse!$D$10),""))</f>
        <v>1957.2805534104546</v>
      </c>
      <c r="E143" s="4">
        <f>IFERROR(Synthèse!$D$10+CUMPRINC(Synthèse!$D$12/12,Synthèse!$D$13,Synthèse!$D$10,1,ROW()-1,0),"")</f>
        <v>586641.4480705047</v>
      </c>
      <c r="F143" s="1">
        <f t="shared" si="8"/>
        <v>47119</v>
      </c>
    </row>
    <row r="144" spans="1:6" x14ac:dyDescent="0.25">
      <c r="A144" s="6">
        <f t="shared" si="6"/>
        <v>143</v>
      </c>
      <c r="B144" s="7">
        <f t="shared" si="7"/>
        <v>2499.9985060420768</v>
      </c>
      <c r="C144" s="7">
        <f>IF(E144="","",IFERROR(-PPMT(Synthèse!$D$12/12,ROW()-1,Synthèse!$D$13,Synthèse!$D$10),""))</f>
        <v>544.52701247372772</v>
      </c>
      <c r="D144" s="7">
        <f>IF(E144="","",IFERROR(-IPMT(Synthèse!$D$12/12,ROW()-1,Synthèse!$D$13,Synthèse!$D$10),""))</f>
        <v>1955.4714935683492</v>
      </c>
      <c r="E144" s="4">
        <f>IFERROR(Synthèse!$D$10+CUMPRINC(Synthèse!$D$12/12,Synthèse!$D$13,Synthèse!$D$10,1,ROW()-1,0),"")</f>
        <v>586096.92105803092</v>
      </c>
      <c r="F144" s="1">
        <f t="shared" si="8"/>
        <v>47150</v>
      </c>
    </row>
    <row r="145" spans="1:6" x14ac:dyDescent="0.25">
      <c r="A145" s="6">
        <f t="shared" si="6"/>
        <v>144</v>
      </c>
      <c r="B145" s="7">
        <f t="shared" si="7"/>
        <v>2499.9985060420768</v>
      </c>
      <c r="C145" s="7">
        <f>IF(E145="","",IFERROR(-PPMT(Synthèse!$D$12/12,ROW()-1,Synthèse!$D$13,Synthèse!$D$10),""))</f>
        <v>546.34210251530681</v>
      </c>
      <c r="D145" s="7">
        <f>IF(E145="","",IFERROR(-IPMT(Synthèse!$D$12/12,ROW()-1,Synthèse!$D$13,Synthèse!$D$10),""))</f>
        <v>1953.6564035267702</v>
      </c>
      <c r="E145" s="4">
        <f>IFERROR(Synthèse!$D$10+CUMPRINC(Synthèse!$D$12/12,Synthèse!$D$13,Synthèse!$D$10,1,ROW()-1,0),"")</f>
        <v>585550.57895551564</v>
      </c>
      <c r="F145" s="1">
        <f t="shared" si="8"/>
        <v>47178</v>
      </c>
    </row>
    <row r="146" spans="1:6" x14ac:dyDescent="0.25">
      <c r="A146" s="6">
        <f t="shared" si="6"/>
        <v>145</v>
      </c>
      <c r="B146" s="7">
        <f t="shared" si="7"/>
        <v>2499.9985060420768</v>
      </c>
      <c r="C146" s="7">
        <f>IF(E146="","",IFERROR(-PPMT(Synthèse!$D$12/12,ROW()-1,Synthèse!$D$13,Synthèse!$D$10),""))</f>
        <v>548.16324285702456</v>
      </c>
      <c r="D146" s="7">
        <f>IF(E146="","",IFERROR(-IPMT(Synthèse!$D$12/12,ROW()-1,Synthèse!$D$13,Synthèse!$D$10),""))</f>
        <v>1951.8352631850523</v>
      </c>
      <c r="E146" s="4">
        <f>IFERROR(Synthèse!$D$10+CUMPRINC(Synthèse!$D$12/12,Synthèse!$D$13,Synthèse!$D$10,1,ROW()-1,0),"")</f>
        <v>585002.41571265867</v>
      </c>
      <c r="F146" s="1">
        <f t="shared" si="8"/>
        <v>47209</v>
      </c>
    </row>
    <row r="147" spans="1:6" x14ac:dyDescent="0.25">
      <c r="A147" s="6">
        <f t="shared" si="6"/>
        <v>146</v>
      </c>
      <c r="B147" s="7">
        <f t="shared" si="7"/>
        <v>2499.9985060420768</v>
      </c>
      <c r="C147" s="7">
        <f>IF(E147="","",IFERROR(-PPMT(Synthèse!$D$12/12,ROW()-1,Synthèse!$D$13,Synthèse!$D$10),""))</f>
        <v>549.99045366654798</v>
      </c>
      <c r="D147" s="7">
        <f>IF(E147="","",IFERROR(-IPMT(Synthèse!$D$12/12,ROW()-1,Synthèse!$D$13,Synthèse!$D$10),""))</f>
        <v>1950.0080523755289</v>
      </c>
      <c r="E147" s="4">
        <f>IFERROR(Synthèse!$D$10+CUMPRINC(Synthèse!$D$12/12,Synthèse!$D$13,Synthèse!$D$10,1,ROW()-1,0),"")</f>
        <v>584452.42525899201</v>
      </c>
      <c r="F147" s="1">
        <f t="shared" si="8"/>
        <v>47239</v>
      </c>
    </row>
    <row r="148" spans="1:6" x14ac:dyDescent="0.25">
      <c r="A148" s="6">
        <f t="shared" si="6"/>
        <v>147</v>
      </c>
      <c r="B148" s="7">
        <f t="shared" si="7"/>
        <v>2499.9985060420768</v>
      </c>
      <c r="C148" s="7">
        <f>IF(E148="","",IFERROR(-PPMT(Synthèse!$D$12/12,ROW()-1,Synthèse!$D$13,Synthèse!$D$10),""))</f>
        <v>551.82375517876972</v>
      </c>
      <c r="D148" s="7">
        <f>IF(E148="","",IFERROR(-IPMT(Synthèse!$D$12/12,ROW()-1,Synthèse!$D$13,Synthèse!$D$10),""))</f>
        <v>1948.1747508633073</v>
      </c>
      <c r="E148" s="4">
        <f>IFERROR(Synthèse!$D$10+CUMPRINC(Synthèse!$D$12/12,Synthèse!$D$13,Synthèse!$D$10,1,ROW()-1,0),"")</f>
        <v>583900.60150381329</v>
      </c>
      <c r="F148" s="1">
        <f t="shared" si="8"/>
        <v>47270</v>
      </c>
    </row>
    <row r="149" spans="1:6" x14ac:dyDescent="0.25">
      <c r="A149" s="6">
        <f t="shared" si="6"/>
        <v>148</v>
      </c>
      <c r="B149" s="7">
        <f t="shared" si="7"/>
        <v>2499.9985060420768</v>
      </c>
      <c r="C149" s="7">
        <f>IF(E149="","",IFERROR(-PPMT(Synthèse!$D$12/12,ROW()-1,Synthèse!$D$13,Synthèse!$D$10),""))</f>
        <v>553.66316769603225</v>
      </c>
      <c r="D149" s="7">
        <f>IF(E149="","",IFERROR(-IPMT(Synthèse!$D$12/12,ROW()-1,Synthèse!$D$13,Synthèse!$D$10),""))</f>
        <v>1946.3353383460449</v>
      </c>
      <c r="E149" s="4">
        <f>IFERROR(Synthèse!$D$10+CUMPRINC(Synthèse!$D$12/12,Synthèse!$D$13,Synthèse!$D$10,1,ROW()-1,0),"")</f>
        <v>583346.93833611731</v>
      </c>
      <c r="F149" s="1">
        <f t="shared" si="8"/>
        <v>47300</v>
      </c>
    </row>
    <row r="150" spans="1:6" x14ac:dyDescent="0.25">
      <c r="A150" s="6">
        <f t="shared" si="6"/>
        <v>149</v>
      </c>
      <c r="B150" s="7">
        <f t="shared" si="7"/>
        <v>2499.9985060420768</v>
      </c>
      <c r="C150" s="7">
        <f>IF(E150="","",IFERROR(-PPMT(Synthèse!$D$12/12,ROW()-1,Synthèse!$D$13,Synthèse!$D$10),""))</f>
        <v>555.50871158835241</v>
      </c>
      <c r="D150" s="7">
        <f>IF(E150="","",IFERROR(-IPMT(Synthèse!$D$12/12,ROW()-1,Synthèse!$D$13,Synthèse!$D$10),""))</f>
        <v>1944.4897944537245</v>
      </c>
      <c r="E150" s="4">
        <f>IFERROR(Synthèse!$D$10+CUMPRINC(Synthèse!$D$12/12,Synthèse!$D$13,Synthèse!$D$10,1,ROW()-1,0),"")</f>
        <v>582791.42962452897</v>
      </c>
      <c r="F150" s="1">
        <f t="shared" si="8"/>
        <v>47331</v>
      </c>
    </row>
    <row r="151" spans="1:6" x14ac:dyDescent="0.25">
      <c r="A151" s="6">
        <f t="shared" si="6"/>
        <v>150</v>
      </c>
      <c r="B151" s="7">
        <f t="shared" si="7"/>
        <v>2499.9985060420768</v>
      </c>
      <c r="C151" s="7">
        <f>IF(E151="","",IFERROR(-PPMT(Synthèse!$D$12/12,ROW()-1,Synthèse!$D$13,Synthèse!$D$10),""))</f>
        <v>557.36040729364697</v>
      </c>
      <c r="D151" s="7">
        <f>IF(E151="","",IFERROR(-IPMT(Synthèse!$D$12/12,ROW()-1,Synthèse!$D$13,Synthèse!$D$10),""))</f>
        <v>1942.6380987484301</v>
      </c>
      <c r="E151" s="4">
        <f>IFERROR(Synthèse!$D$10+CUMPRINC(Synthèse!$D$12/12,Synthèse!$D$13,Synthèse!$D$10,1,ROW()-1,0),"")</f>
        <v>582234.06921723532</v>
      </c>
      <c r="F151" s="1">
        <f t="shared" si="8"/>
        <v>47362</v>
      </c>
    </row>
    <row r="152" spans="1:6" x14ac:dyDescent="0.25">
      <c r="A152" s="6">
        <f t="shared" si="6"/>
        <v>151</v>
      </c>
      <c r="B152" s="7">
        <f t="shared" si="7"/>
        <v>2499.9985060420768</v>
      </c>
      <c r="C152" s="7">
        <f>IF(E152="","",IFERROR(-PPMT(Synthèse!$D$12/12,ROW()-1,Synthèse!$D$13,Synthèse!$D$10),""))</f>
        <v>559.21827531795918</v>
      </c>
      <c r="D152" s="7">
        <f>IF(E152="","",IFERROR(-IPMT(Synthèse!$D$12/12,ROW()-1,Synthèse!$D$13,Synthèse!$D$10),""))</f>
        <v>1940.7802307241179</v>
      </c>
      <c r="E152" s="4">
        <f>IFERROR(Synthèse!$D$10+CUMPRINC(Synthèse!$D$12/12,Synthèse!$D$13,Synthèse!$D$10,1,ROW()-1,0),"")</f>
        <v>581674.85094191728</v>
      </c>
      <c r="F152" s="1">
        <f t="shared" si="8"/>
        <v>47392</v>
      </c>
    </row>
    <row r="153" spans="1:6" x14ac:dyDescent="0.25">
      <c r="A153" s="6">
        <f t="shared" si="6"/>
        <v>152</v>
      </c>
      <c r="B153" s="7">
        <f t="shared" si="7"/>
        <v>2499.9985060420768</v>
      </c>
      <c r="C153" s="7">
        <f>IF(E153="","",IFERROR(-PPMT(Synthèse!$D$12/12,ROW()-1,Synthèse!$D$13,Synthèse!$D$10),""))</f>
        <v>561.0823362356856</v>
      </c>
      <c r="D153" s="7">
        <f>IF(E153="","",IFERROR(-IPMT(Synthèse!$D$12/12,ROW()-1,Synthèse!$D$13,Synthèse!$D$10),""))</f>
        <v>1938.9161698063915</v>
      </c>
      <c r="E153" s="4">
        <f>IFERROR(Synthèse!$D$10+CUMPRINC(Synthèse!$D$12/12,Synthèse!$D$13,Synthèse!$D$10,1,ROW()-1,0),"")</f>
        <v>581113.7686056816</v>
      </c>
      <c r="F153" s="1">
        <f t="shared" si="8"/>
        <v>47423</v>
      </c>
    </row>
    <row r="154" spans="1:6" x14ac:dyDescent="0.25">
      <c r="A154" s="6">
        <f t="shared" si="6"/>
        <v>153</v>
      </c>
      <c r="B154" s="7">
        <f t="shared" si="7"/>
        <v>2499.9985060420768</v>
      </c>
      <c r="C154" s="7">
        <f>IF(E154="","",IFERROR(-PPMT(Synthèse!$D$12/12,ROW()-1,Synthèse!$D$13,Synthèse!$D$10),""))</f>
        <v>562.9526106898046</v>
      </c>
      <c r="D154" s="7">
        <f>IF(E154="","",IFERROR(-IPMT(Synthèse!$D$12/12,ROW()-1,Synthèse!$D$13,Synthèse!$D$10),""))</f>
        <v>1937.0458953522725</v>
      </c>
      <c r="E154" s="4">
        <f>IFERROR(Synthèse!$D$10+CUMPRINC(Synthèse!$D$12/12,Synthèse!$D$13,Synthèse!$D$10,1,ROW()-1,0),"")</f>
        <v>580550.8159949918</v>
      </c>
      <c r="F154" s="1">
        <f t="shared" si="8"/>
        <v>47453</v>
      </c>
    </row>
    <row r="155" spans="1:6" x14ac:dyDescent="0.25">
      <c r="A155" s="6">
        <f t="shared" si="6"/>
        <v>154</v>
      </c>
      <c r="B155" s="7">
        <f t="shared" si="7"/>
        <v>2499.9985060420768</v>
      </c>
      <c r="C155" s="7">
        <f>IF(E155="","",IFERROR(-PPMT(Synthèse!$D$12/12,ROW()-1,Synthèse!$D$13,Synthèse!$D$10),""))</f>
        <v>564.82911939210385</v>
      </c>
      <c r="D155" s="7">
        <f>IF(E155="","",IFERROR(-IPMT(Synthèse!$D$12/12,ROW()-1,Synthèse!$D$13,Synthèse!$D$10),""))</f>
        <v>1935.1693866499731</v>
      </c>
      <c r="E155" s="4">
        <f>IFERROR(Synthèse!$D$10+CUMPRINC(Synthèse!$D$12/12,Synthèse!$D$13,Synthèse!$D$10,1,ROW()-1,0),"")</f>
        <v>579985.98687559972</v>
      </c>
      <c r="F155" s="1">
        <f t="shared" si="8"/>
        <v>47484</v>
      </c>
    </row>
    <row r="156" spans="1:6" x14ac:dyDescent="0.25">
      <c r="A156" s="6">
        <f t="shared" si="6"/>
        <v>155</v>
      </c>
      <c r="B156" s="7">
        <f t="shared" si="7"/>
        <v>2499.9985060420768</v>
      </c>
      <c r="C156" s="7">
        <f>IF(E156="","",IFERROR(-PPMT(Synthèse!$D$12/12,ROW()-1,Synthèse!$D$13,Synthèse!$D$10),""))</f>
        <v>566.71188312341098</v>
      </c>
      <c r="D156" s="7">
        <f>IF(E156="","",IFERROR(-IPMT(Synthèse!$D$12/12,ROW()-1,Synthèse!$D$13,Synthèse!$D$10),""))</f>
        <v>1933.2866229186659</v>
      </c>
      <c r="E156" s="4">
        <f>IFERROR(Synthèse!$D$10+CUMPRINC(Synthèse!$D$12/12,Synthèse!$D$13,Synthèse!$D$10,1,ROW()-1,0),"")</f>
        <v>579419.27499247633</v>
      </c>
      <c r="F156" s="1">
        <f t="shared" si="8"/>
        <v>47515</v>
      </c>
    </row>
    <row r="157" spans="1:6" x14ac:dyDescent="0.25">
      <c r="A157" s="6">
        <f t="shared" si="6"/>
        <v>156</v>
      </c>
      <c r="B157" s="7">
        <f t="shared" si="7"/>
        <v>2499.9985060420768</v>
      </c>
      <c r="C157" s="7">
        <f>IF(E157="","",IFERROR(-PPMT(Synthèse!$D$12/12,ROW()-1,Synthèse!$D$13,Synthèse!$D$10),""))</f>
        <v>568.60092273382224</v>
      </c>
      <c r="D157" s="7">
        <f>IF(E157="","",IFERROR(-IPMT(Synthèse!$D$12/12,ROW()-1,Synthèse!$D$13,Synthèse!$D$10),""))</f>
        <v>1931.3975833082545</v>
      </c>
      <c r="E157" s="4">
        <f>IFERROR(Synthèse!$D$10+CUMPRINC(Synthèse!$D$12/12,Synthèse!$D$13,Synthèse!$D$10,1,ROW()-1,0),"")</f>
        <v>578850.67406974244</v>
      </c>
      <c r="F157" s="1">
        <f t="shared" si="8"/>
        <v>47543</v>
      </c>
    </row>
    <row r="158" spans="1:6" x14ac:dyDescent="0.25">
      <c r="A158" s="6">
        <f t="shared" si="6"/>
        <v>157</v>
      </c>
      <c r="B158" s="7">
        <f t="shared" si="7"/>
        <v>2499.9985060420768</v>
      </c>
      <c r="C158" s="7">
        <f>IF(E158="","",IFERROR(-PPMT(Synthèse!$D$12/12,ROW()-1,Synthèse!$D$13,Synthèse!$D$10),""))</f>
        <v>570.49625914293495</v>
      </c>
      <c r="D158" s="7">
        <f>IF(E158="","",IFERROR(-IPMT(Synthèse!$D$12/12,ROW()-1,Synthèse!$D$13,Synthèse!$D$10),""))</f>
        <v>1929.5022468991419</v>
      </c>
      <c r="E158" s="4">
        <f>IFERROR(Synthèse!$D$10+CUMPRINC(Synthèse!$D$12/12,Synthèse!$D$13,Synthèse!$D$10,1,ROW()-1,0),"")</f>
        <v>578280.17781059956</v>
      </c>
      <c r="F158" s="1">
        <f t="shared" si="8"/>
        <v>47574</v>
      </c>
    </row>
    <row r="159" spans="1:6" x14ac:dyDescent="0.25">
      <c r="A159" s="6">
        <f t="shared" si="6"/>
        <v>158</v>
      </c>
      <c r="B159" s="7">
        <f t="shared" si="7"/>
        <v>2499.9985060420768</v>
      </c>
      <c r="C159" s="7">
        <f>IF(E159="","",IFERROR(-PPMT(Synthèse!$D$12/12,ROW()-1,Synthèse!$D$13,Synthèse!$D$10),""))</f>
        <v>572.39791334007816</v>
      </c>
      <c r="D159" s="7">
        <f>IF(E159="","",IFERROR(-IPMT(Synthèse!$D$12/12,ROW()-1,Synthèse!$D$13,Synthèse!$D$10),""))</f>
        <v>1927.6005927019987</v>
      </c>
      <c r="E159" s="4">
        <f>IFERROR(Synthèse!$D$10+CUMPRINC(Synthèse!$D$12/12,Synthèse!$D$13,Synthèse!$D$10,1,ROW()-1,0),"")</f>
        <v>577707.77989725943</v>
      </c>
      <c r="F159" s="1">
        <f t="shared" si="8"/>
        <v>47604</v>
      </c>
    </row>
    <row r="160" spans="1:6" x14ac:dyDescent="0.25">
      <c r="A160" s="6">
        <f t="shared" si="6"/>
        <v>159</v>
      </c>
      <c r="B160" s="7">
        <f t="shared" si="7"/>
        <v>2499.9985060420768</v>
      </c>
      <c r="C160" s="7">
        <f>IF(E160="","",IFERROR(-PPMT(Synthèse!$D$12/12,ROW()-1,Synthèse!$D$13,Synthèse!$D$10),""))</f>
        <v>574.3059063845451</v>
      </c>
      <c r="D160" s="7">
        <f>IF(E160="","",IFERROR(-IPMT(Synthèse!$D$12/12,ROW()-1,Synthèse!$D$13,Synthèse!$D$10),""))</f>
        <v>1925.6925996575319</v>
      </c>
      <c r="E160" s="4">
        <f>IFERROR(Synthèse!$D$10+CUMPRINC(Synthèse!$D$12/12,Synthèse!$D$13,Synthèse!$D$10,1,ROW()-1,0),"")</f>
        <v>577133.47399087495</v>
      </c>
      <c r="F160" s="1">
        <f t="shared" si="8"/>
        <v>47635</v>
      </c>
    </row>
    <row r="161" spans="1:6" x14ac:dyDescent="0.25">
      <c r="A161" s="6">
        <f t="shared" si="6"/>
        <v>160</v>
      </c>
      <c r="B161" s="7">
        <f t="shared" si="7"/>
        <v>2499.9985060420768</v>
      </c>
      <c r="C161" s="7">
        <f>IF(E161="","",IFERROR(-PPMT(Synthèse!$D$12/12,ROW()-1,Synthèse!$D$13,Synthèse!$D$10),""))</f>
        <v>576.22025940582694</v>
      </c>
      <c r="D161" s="7">
        <f>IF(E161="","",IFERROR(-IPMT(Synthèse!$D$12/12,ROW()-1,Synthèse!$D$13,Synthèse!$D$10),""))</f>
        <v>1923.7782466362501</v>
      </c>
      <c r="E161" s="4">
        <f>IFERROR(Synthèse!$D$10+CUMPRINC(Synthèse!$D$12/12,Synthèse!$D$13,Synthèse!$D$10,1,ROW()-1,0),"")</f>
        <v>576557.25373146916</v>
      </c>
      <c r="F161" s="1">
        <f t="shared" si="8"/>
        <v>47665</v>
      </c>
    </row>
    <row r="162" spans="1:6" x14ac:dyDescent="0.25">
      <c r="A162" s="6">
        <f t="shared" si="6"/>
        <v>161</v>
      </c>
      <c r="B162" s="7">
        <f t="shared" si="7"/>
        <v>2499.9985060420768</v>
      </c>
      <c r="C162" s="7">
        <f>IF(E162="","",IFERROR(-PPMT(Synthèse!$D$12/12,ROW()-1,Synthèse!$D$13,Synthèse!$D$10),""))</f>
        <v>578.14099360384637</v>
      </c>
      <c r="D162" s="7">
        <f>IF(E162="","",IFERROR(-IPMT(Synthèse!$D$12/12,ROW()-1,Synthèse!$D$13,Synthèse!$D$10),""))</f>
        <v>1921.8575124382307</v>
      </c>
      <c r="E162" s="4">
        <f>IFERROR(Synthèse!$D$10+CUMPRINC(Synthèse!$D$12/12,Synthèse!$D$13,Synthèse!$D$10,1,ROW()-1,0),"")</f>
        <v>575979.11273786519</v>
      </c>
      <c r="F162" s="1">
        <f t="shared" si="8"/>
        <v>47696</v>
      </c>
    </row>
    <row r="163" spans="1:6" x14ac:dyDescent="0.25">
      <c r="A163" s="6">
        <f t="shared" si="6"/>
        <v>162</v>
      </c>
      <c r="B163" s="7">
        <f t="shared" si="7"/>
        <v>2499.9985060420768</v>
      </c>
      <c r="C163" s="7">
        <f>IF(E163="","",IFERROR(-PPMT(Synthèse!$D$12/12,ROW()-1,Synthèse!$D$13,Synthèse!$D$10),""))</f>
        <v>580.06813024919245</v>
      </c>
      <c r="D163" s="7">
        <f>IF(E163="","",IFERROR(-IPMT(Synthèse!$D$12/12,ROW()-1,Synthèse!$D$13,Synthèse!$D$10),""))</f>
        <v>1919.9303757928844</v>
      </c>
      <c r="E163" s="4">
        <f>IFERROR(Synthèse!$D$10+CUMPRINC(Synthèse!$D$12/12,Synthèse!$D$13,Synthèse!$D$10,1,ROW()-1,0),"")</f>
        <v>575399.04460761603</v>
      </c>
      <c r="F163" s="1">
        <f t="shared" si="8"/>
        <v>47727</v>
      </c>
    </row>
    <row r="164" spans="1:6" x14ac:dyDescent="0.25">
      <c r="A164" s="6">
        <f t="shared" si="6"/>
        <v>163</v>
      </c>
      <c r="B164" s="7">
        <f t="shared" si="7"/>
        <v>2499.9985060420768</v>
      </c>
      <c r="C164" s="7">
        <f>IF(E164="","",IFERROR(-PPMT(Synthèse!$D$12/12,ROW()-1,Synthèse!$D$13,Synthèse!$D$10),""))</f>
        <v>582.00169068335651</v>
      </c>
      <c r="D164" s="7">
        <f>IF(E164="","",IFERROR(-IPMT(Synthèse!$D$12/12,ROW()-1,Synthèse!$D$13,Synthèse!$D$10),""))</f>
        <v>1917.9968153587206</v>
      </c>
      <c r="E164" s="4">
        <f>IFERROR(Synthèse!$D$10+CUMPRINC(Synthèse!$D$12/12,Synthèse!$D$13,Synthèse!$D$10,1,ROW()-1,0),"")</f>
        <v>574817.04291693273</v>
      </c>
      <c r="F164" s="1">
        <f t="shared" si="8"/>
        <v>47757</v>
      </c>
    </row>
    <row r="165" spans="1:6" x14ac:dyDescent="0.25">
      <c r="A165" s="6">
        <f t="shared" si="6"/>
        <v>164</v>
      </c>
      <c r="B165" s="7">
        <f t="shared" si="7"/>
        <v>2499.9985060420768</v>
      </c>
      <c r="C165" s="7">
        <f>IF(E165="","",IFERROR(-PPMT(Synthèse!$D$12/12,ROW()-1,Synthèse!$D$13,Synthèse!$D$10),""))</f>
        <v>583.94169631896773</v>
      </c>
      <c r="D165" s="7">
        <f>IF(E165="","",IFERROR(-IPMT(Synthèse!$D$12/12,ROW()-1,Synthèse!$D$13,Synthèse!$D$10),""))</f>
        <v>1916.0568097231092</v>
      </c>
      <c r="E165" s="4">
        <f>IFERROR(Synthèse!$D$10+CUMPRINC(Synthèse!$D$12/12,Synthèse!$D$13,Synthèse!$D$10,1,ROW()-1,0),"")</f>
        <v>574233.10122061381</v>
      </c>
      <c r="F165" s="1">
        <f t="shared" si="8"/>
        <v>47788</v>
      </c>
    </row>
    <row r="166" spans="1:6" x14ac:dyDescent="0.25">
      <c r="A166" s="6">
        <f t="shared" si="6"/>
        <v>165</v>
      </c>
      <c r="B166" s="7">
        <f t="shared" si="7"/>
        <v>2499.9985060420768</v>
      </c>
      <c r="C166" s="7">
        <f>IF(E166="","",IFERROR(-PPMT(Synthèse!$D$12/12,ROW()-1,Synthèse!$D$13,Synthèse!$D$10),""))</f>
        <v>585.88816864003093</v>
      </c>
      <c r="D166" s="7">
        <f>IF(E166="","",IFERROR(-IPMT(Synthèse!$D$12/12,ROW()-1,Synthèse!$D$13,Synthèse!$D$10),""))</f>
        <v>1914.1103374020458</v>
      </c>
      <c r="E166" s="4">
        <f>IFERROR(Synthèse!$D$10+CUMPRINC(Synthèse!$D$12/12,Synthèse!$D$13,Synthèse!$D$10,1,ROW()-1,0),"")</f>
        <v>573647.21305197373</v>
      </c>
      <c r="F166" s="1">
        <f t="shared" si="8"/>
        <v>47818</v>
      </c>
    </row>
    <row r="167" spans="1:6" x14ac:dyDescent="0.25">
      <c r="A167" s="6">
        <f t="shared" si="6"/>
        <v>166</v>
      </c>
      <c r="B167" s="7">
        <f t="shared" si="7"/>
        <v>2499.9985060420768</v>
      </c>
      <c r="C167" s="7">
        <f>IF(E167="","",IFERROR(-PPMT(Synthèse!$D$12/12,ROW()-1,Synthèse!$D$13,Synthèse!$D$10),""))</f>
        <v>587.84112920216432</v>
      </c>
      <c r="D167" s="7">
        <f>IF(E167="","",IFERROR(-IPMT(Synthèse!$D$12/12,ROW()-1,Synthèse!$D$13,Synthèse!$D$10),""))</f>
        <v>1912.157376839913</v>
      </c>
      <c r="E167" s="4">
        <f>IFERROR(Synthèse!$D$10+CUMPRINC(Synthèse!$D$12/12,Synthèse!$D$13,Synthèse!$D$10,1,ROW()-1,0),"")</f>
        <v>573059.37192277156</v>
      </c>
      <c r="F167" s="1">
        <f t="shared" si="8"/>
        <v>47849</v>
      </c>
    </row>
    <row r="168" spans="1:6" x14ac:dyDescent="0.25">
      <c r="A168" s="6">
        <f t="shared" si="6"/>
        <v>167</v>
      </c>
      <c r="B168" s="7">
        <f t="shared" si="7"/>
        <v>2499.9985060420768</v>
      </c>
      <c r="C168" s="7">
        <f>IF(E168="","",IFERROR(-PPMT(Synthèse!$D$12/12,ROW()-1,Synthèse!$D$13,Synthèse!$D$10),""))</f>
        <v>589.80059963283827</v>
      </c>
      <c r="D168" s="7">
        <f>IF(E168="","",IFERROR(-IPMT(Synthèse!$D$12/12,ROW()-1,Synthèse!$D$13,Synthèse!$D$10),""))</f>
        <v>1910.1979064092386</v>
      </c>
      <c r="E168" s="4">
        <f>IFERROR(Synthèse!$D$10+CUMPRINC(Synthèse!$D$12/12,Synthèse!$D$13,Synthèse!$D$10,1,ROW()-1,0),"")</f>
        <v>572469.57132313866</v>
      </c>
      <c r="F168" s="1">
        <f t="shared" si="8"/>
        <v>47880</v>
      </c>
    </row>
    <row r="169" spans="1:6" x14ac:dyDescent="0.25">
      <c r="A169" s="6">
        <f t="shared" si="6"/>
        <v>168</v>
      </c>
      <c r="B169" s="7">
        <f t="shared" si="7"/>
        <v>2499.9985060420768</v>
      </c>
      <c r="C169" s="7">
        <f>IF(E169="","",IFERROR(-PPMT(Synthèse!$D$12/12,ROW()-1,Synthèse!$D$13,Synthèse!$D$10),""))</f>
        <v>591.76660163161432</v>
      </c>
      <c r="D169" s="7">
        <f>IF(E169="","",IFERROR(-IPMT(Synthèse!$D$12/12,ROW()-1,Synthèse!$D$13,Synthèse!$D$10),""))</f>
        <v>1908.2319044104627</v>
      </c>
      <c r="E169" s="4">
        <f>IFERROR(Synthèse!$D$10+CUMPRINC(Synthèse!$D$12/12,Synthèse!$D$13,Synthèse!$D$10,1,ROW()-1,0),"")</f>
        <v>571877.80472150713</v>
      </c>
      <c r="F169" s="1">
        <f t="shared" si="8"/>
        <v>47908</v>
      </c>
    </row>
    <row r="170" spans="1:6" x14ac:dyDescent="0.25">
      <c r="A170" s="6">
        <f t="shared" si="6"/>
        <v>169</v>
      </c>
      <c r="B170" s="7">
        <f t="shared" si="7"/>
        <v>2499.9985060420768</v>
      </c>
      <c r="C170" s="7">
        <f>IF(E170="","",IFERROR(-PPMT(Synthèse!$D$12/12,ROW()-1,Synthèse!$D$13,Synthèse!$D$10),""))</f>
        <v>593.73915697038638</v>
      </c>
      <c r="D170" s="7">
        <f>IF(E170="","",IFERROR(-IPMT(Synthèse!$D$12/12,ROW()-1,Synthèse!$D$13,Synthèse!$D$10),""))</f>
        <v>1906.2593490716906</v>
      </c>
      <c r="E170" s="4">
        <f>IFERROR(Synthèse!$D$10+CUMPRINC(Synthèse!$D$12/12,Synthèse!$D$13,Synthèse!$D$10,1,ROW()-1,0),"")</f>
        <v>571284.06556453672</v>
      </c>
      <c r="F170" s="1">
        <f t="shared" si="8"/>
        <v>47939</v>
      </c>
    </row>
    <row r="171" spans="1:6" x14ac:dyDescent="0.25">
      <c r="A171" s="6">
        <f t="shared" si="6"/>
        <v>170</v>
      </c>
      <c r="B171" s="7">
        <f t="shared" si="7"/>
        <v>2499.9985060420768</v>
      </c>
      <c r="C171" s="7">
        <f>IF(E171="","",IFERROR(-PPMT(Synthèse!$D$12/12,ROW()-1,Synthèse!$D$13,Synthèse!$D$10),""))</f>
        <v>595.71828749362089</v>
      </c>
      <c r="D171" s="7">
        <f>IF(E171="","",IFERROR(-IPMT(Synthèse!$D$12/12,ROW()-1,Synthèse!$D$13,Synthèse!$D$10),""))</f>
        <v>1904.2802185484559</v>
      </c>
      <c r="E171" s="4">
        <f>IFERROR(Synthèse!$D$10+CUMPRINC(Synthèse!$D$12/12,Synthèse!$D$13,Synthèse!$D$10,1,ROW()-1,0),"")</f>
        <v>570688.34727704315</v>
      </c>
      <c r="F171" s="1">
        <f t="shared" si="8"/>
        <v>47969</v>
      </c>
    </row>
    <row r="172" spans="1:6" x14ac:dyDescent="0.25">
      <c r="A172" s="6">
        <f t="shared" si="6"/>
        <v>171</v>
      </c>
      <c r="B172" s="7">
        <f t="shared" si="7"/>
        <v>2499.9985060420768</v>
      </c>
      <c r="C172" s="7">
        <f>IF(E172="","",IFERROR(-PPMT(Synthèse!$D$12/12,ROW()-1,Synthèse!$D$13,Synthèse!$D$10),""))</f>
        <v>597.70401511859973</v>
      </c>
      <c r="D172" s="7">
        <f>IF(E172="","",IFERROR(-IPMT(Synthèse!$D$12/12,ROW()-1,Synthèse!$D$13,Synthèse!$D$10),""))</f>
        <v>1902.2944909234773</v>
      </c>
      <c r="E172" s="4">
        <f>IFERROR(Synthèse!$D$10+CUMPRINC(Synthèse!$D$12/12,Synthèse!$D$13,Synthèse!$D$10,1,ROW()-1,0),"")</f>
        <v>570090.6432619245</v>
      </c>
      <c r="F172" s="1">
        <f t="shared" si="8"/>
        <v>48000</v>
      </c>
    </row>
    <row r="173" spans="1:6" x14ac:dyDescent="0.25">
      <c r="A173" s="6">
        <f t="shared" si="6"/>
        <v>172</v>
      </c>
      <c r="B173" s="7">
        <f t="shared" si="7"/>
        <v>2499.9985060420768</v>
      </c>
      <c r="C173" s="7">
        <f>IF(E173="","",IFERROR(-PPMT(Synthèse!$D$12/12,ROW()-1,Synthèse!$D$13,Synthèse!$D$10),""))</f>
        <v>599.69636183566161</v>
      </c>
      <c r="D173" s="7">
        <f>IF(E173="","",IFERROR(-IPMT(Synthèse!$D$12/12,ROW()-1,Synthèse!$D$13,Synthèse!$D$10),""))</f>
        <v>1900.3021442064155</v>
      </c>
      <c r="E173" s="4">
        <f>IFERROR(Synthèse!$D$10+CUMPRINC(Synthèse!$D$12/12,Synthèse!$D$13,Synthèse!$D$10,1,ROW()-1,0),"")</f>
        <v>569490.94690008881</v>
      </c>
      <c r="F173" s="1">
        <f t="shared" si="8"/>
        <v>48030</v>
      </c>
    </row>
    <row r="174" spans="1:6" x14ac:dyDescent="0.25">
      <c r="A174" s="6">
        <f t="shared" si="6"/>
        <v>173</v>
      </c>
      <c r="B174" s="7">
        <f t="shared" si="7"/>
        <v>2499.9985060420768</v>
      </c>
      <c r="C174" s="7">
        <f>IF(E174="","",IFERROR(-PPMT(Synthèse!$D$12/12,ROW()-1,Synthèse!$D$13,Synthèse!$D$10),""))</f>
        <v>601.69534970844734</v>
      </c>
      <c r="D174" s="7">
        <f>IF(E174="","",IFERROR(-IPMT(Synthèse!$D$12/12,ROW()-1,Synthèse!$D$13,Synthèse!$D$10),""))</f>
        <v>1898.3031563336294</v>
      </c>
      <c r="E174" s="4">
        <f>IFERROR(Synthèse!$D$10+CUMPRINC(Synthèse!$D$12/12,Synthèse!$D$13,Synthèse!$D$10,1,ROW()-1,0),"")</f>
        <v>568889.25155038037</v>
      </c>
      <c r="F174" s="1">
        <f t="shared" si="8"/>
        <v>48061</v>
      </c>
    </row>
    <row r="175" spans="1:6" x14ac:dyDescent="0.25">
      <c r="A175" s="6">
        <f t="shared" si="6"/>
        <v>174</v>
      </c>
      <c r="B175" s="7">
        <f t="shared" si="7"/>
        <v>2499.9985060420768</v>
      </c>
      <c r="C175" s="7">
        <f>IF(E175="","",IFERROR(-PPMT(Synthèse!$D$12/12,ROW()-1,Synthèse!$D$13,Synthèse!$D$10),""))</f>
        <v>603.7010008741421</v>
      </c>
      <c r="D175" s="7">
        <f>IF(E175="","",IFERROR(-IPMT(Synthèse!$D$12/12,ROW()-1,Synthèse!$D$13,Synthèse!$D$10),""))</f>
        <v>1896.297505167935</v>
      </c>
      <c r="E175" s="4">
        <f>IFERROR(Synthèse!$D$10+CUMPRINC(Synthèse!$D$12/12,Synthèse!$D$13,Synthèse!$D$10,1,ROW()-1,0),"")</f>
        <v>568285.55054950621</v>
      </c>
      <c r="F175" s="1">
        <f t="shared" si="8"/>
        <v>48092</v>
      </c>
    </row>
    <row r="176" spans="1:6" x14ac:dyDescent="0.25">
      <c r="A176" s="6">
        <f t="shared" si="6"/>
        <v>175</v>
      </c>
      <c r="B176" s="7">
        <f t="shared" si="7"/>
        <v>2499.9985060420768</v>
      </c>
      <c r="C176" s="7">
        <f>IF(E176="","",IFERROR(-PPMT(Synthèse!$D$12/12,ROW()-1,Synthèse!$D$13,Synthèse!$D$10),""))</f>
        <v>605.71333754372267</v>
      </c>
      <c r="D176" s="7">
        <f>IF(E176="","",IFERROR(-IPMT(Synthèse!$D$12/12,ROW()-1,Synthèse!$D$13,Synthèse!$D$10),""))</f>
        <v>1894.2851684983546</v>
      </c>
      <c r="E176" s="4">
        <f>IFERROR(Synthèse!$D$10+CUMPRINC(Synthèse!$D$12/12,Synthèse!$D$13,Synthèse!$D$10,1,ROW()-1,0),"")</f>
        <v>567679.83721196256</v>
      </c>
      <c r="F176" s="1">
        <f t="shared" si="8"/>
        <v>48122</v>
      </c>
    </row>
    <row r="177" spans="1:6" x14ac:dyDescent="0.25">
      <c r="A177" s="6">
        <f t="shared" si="6"/>
        <v>176</v>
      </c>
      <c r="B177" s="7">
        <f t="shared" si="7"/>
        <v>2499.9985060420768</v>
      </c>
      <c r="C177" s="7">
        <f>IF(E177="","",IFERROR(-PPMT(Synthèse!$D$12/12,ROW()-1,Synthèse!$D$13,Synthèse!$D$10),""))</f>
        <v>607.73238200220169</v>
      </c>
      <c r="D177" s="7">
        <f>IF(E177="","",IFERROR(-IPMT(Synthèse!$D$12/12,ROW()-1,Synthèse!$D$13,Synthèse!$D$10),""))</f>
        <v>1892.2661240398754</v>
      </c>
      <c r="E177" s="4">
        <f>IFERROR(Synthèse!$D$10+CUMPRINC(Synthèse!$D$12/12,Synthèse!$D$13,Synthèse!$D$10,1,ROW()-1,0),"")</f>
        <v>567072.10482996027</v>
      </c>
      <c r="F177" s="1">
        <f t="shared" si="8"/>
        <v>48153</v>
      </c>
    </row>
    <row r="178" spans="1:6" x14ac:dyDescent="0.25">
      <c r="A178" s="6">
        <f t="shared" si="6"/>
        <v>177</v>
      </c>
      <c r="B178" s="7">
        <f t="shared" si="7"/>
        <v>2499.9985060420768</v>
      </c>
      <c r="C178" s="7">
        <f>IF(E178="","",IFERROR(-PPMT(Synthèse!$D$12/12,ROW()-1,Synthèse!$D$13,Synthèse!$D$10),""))</f>
        <v>609.75815660887554</v>
      </c>
      <c r="D178" s="7">
        <f>IF(E178="","",IFERROR(-IPMT(Synthèse!$D$12/12,ROW()-1,Synthèse!$D$13,Synthèse!$D$10),""))</f>
        <v>1890.2403494332013</v>
      </c>
      <c r="E178" s="4">
        <f>IFERROR(Synthèse!$D$10+CUMPRINC(Synthèse!$D$12/12,Synthèse!$D$13,Synthèse!$D$10,1,ROW()-1,0),"")</f>
        <v>566462.34667335148</v>
      </c>
      <c r="F178" s="1">
        <f t="shared" si="8"/>
        <v>48183</v>
      </c>
    </row>
    <row r="179" spans="1:6" x14ac:dyDescent="0.25">
      <c r="A179" s="6">
        <f t="shared" si="6"/>
        <v>178</v>
      </c>
      <c r="B179" s="7">
        <f t="shared" si="7"/>
        <v>2499.9985060420768</v>
      </c>
      <c r="C179" s="7">
        <f>IF(E179="","",IFERROR(-PPMT(Synthèse!$D$12/12,ROW()-1,Synthèse!$D$13,Synthèse!$D$10),""))</f>
        <v>611.79068379757177</v>
      </c>
      <c r="D179" s="7">
        <f>IF(E179="","",IFERROR(-IPMT(Synthèse!$D$12/12,ROW()-1,Synthèse!$D$13,Synthèse!$D$10),""))</f>
        <v>1888.207822244505</v>
      </c>
      <c r="E179" s="4">
        <f>IFERROR(Synthèse!$D$10+CUMPRINC(Synthèse!$D$12/12,Synthèse!$D$13,Synthèse!$D$10,1,ROW()-1,0),"")</f>
        <v>565850.55598955392</v>
      </c>
      <c r="F179" s="1">
        <f t="shared" si="8"/>
        <v>48214</v>
      </c>
    </row>
    <row r="180" spans="1:6" x14ac:dyDescent="0.25">
      <c r="A180" s="6">
        <f t="shared" si="6"/>
        <v>179</v>
      </c>
      <c r="B180" s="7">
        <f t="shared" si="7"/>
        <v>2499.9985060420768</v>
      </c>
      <c r="C180" s="7">
        <f>IF(E180="","",IFERROR(-PPMT(Synthèse!$D$12/12,ROW()-1,Synthèse!$D$13,Synthèse!$D$10),""))</f>
        <v>613.82998607689717</v>
      </c>
      <c r="D180" s="7">
        <f>IF(E180="","",IFERROR(-IPMT(Synthèse!$D$12/12,ROW()-1,Synthèse!$D$13,Synthèse!$D$10),""))</f>
        <v>1886.1685199651799</v>
      </c>
      <c r="E180" s="4">
        <f>IFERROR(Synthèse!$D$10+CUMPRINC(Synthèse!$D$12/12,Synthèse!$D$13,Synthèse!$D$10,1,ROW()-1,0),"")</f>
        <v>565236.726003477</v>
      </c>
      <c r="F180" s="1">
        <f t="shared" si="8"/>
        <v>48245</v>
      </c>
    </row>
    <row r="181" spans="1:6" x14ac:dyDescent="0.25">
      <c r="A181" s="6">
        <f t="shared" si="6"/>
        <v>180</v>
      </c>
      <c r="B181" s="7">
        <f t="shared" si="7"/>
        <v>2499.9985060420768</v>
      </c>
      <c r="C181" s="7">
        <f>IF(E181="","",IFERROR(-PPMT(Synthèse!$D$12/12,ROW()-1,Synthèse!$D$13,Synthèse!$D$10),""))</f>
        <v>615.87608603048682</v>
      </c>
      <c r="D181" s="7">
        <f>IF(E181="","",IFERROR(-IPMT(Synthèse!$D$12/12,ROW()-1,Synthèse!$D$13,Synthèse!$D$10),""))</f>
        <v>1884.1224200115901</v>
      </c>
      <c r="E181" s="4">
        <f>IFERROR(Synthèse!$D$10+CUMPRINC(Synthèse!$D$12/12,Synthèse!$D$13,Synthèse!$D$10,1,ROW()-1,0),"")</f>
        <v>564620.8499174465</v>
      </c>
      <c r="F181" s="1">
        <f t="shared" si="8"/>
        <v>48274</v>
      </c>
    </row>
    <row r="182" spans="1:6" x14ac:dyDescent="0.25">
      <c r="A182" s="6">
        <f t="shared" si="6"/>
        <v>181</v>
      </c>
      <c r="B182" s="7">
        <f t="shared" si="7"/>
        <v>2499.9985060420768</v>
      </c>
      <c r="C182" s="7">
        <f>IF(E182="","",IFERROR(-PPMT(Synthèse!$D$12/12,ROW()-1,Synthèse!$D$13,Synthèse!$D$10),""))</f>
        <v>617.92900631725513</v>
      </c>
      <c r="D182" s="7">
        <f>IF(E182="","",IFERROR(-IPMT(Synthèse!$D$12/12,ROW()-1,Synthèse!$D$13,Synthèse!$D$10),""))</f>
        <v>1882.0694997248218</v>
      </c>
      <c r="E182" s="4">
        <f>IFERROR(Synthèse!$D$10+CUMPRINC(Synthèse!$D$12/12,Synthèse!$D$13,Synthèse!$D$10,1,ROW()-1,0),"")</f>
        <v>564002.92091112921</v>
      </c>
      <c r="F182" s="1">
        <f t="shared" si="8"/>
        <v>48305</v>
      </c>
    </row>
    <row r="183" spans="1:6" x14ac:dyDescent="0.25">
      <c r="A183" s="6">
        <f t="shared" si="6"/>
        <v>182</v>
      </c>
      <c r="B183" s="7">
        <f t="shared" si="7"/>
        <v>2499.9985060420768</v>
      </c>
      <c r="C183" s="7">
        <f>IF(E183="","",IFERROR(-PPMT(Synthèse!$D$12/12,ROW()-1,Synthèse!$D$13,Synthèse!$D$10),""))</f>
        <v>619.98876967164597</v>
      </c>
      <c r="D183" s="7">
        <f>IF(E183="","",IFERROR(-IPMT(Synthèse!$D$12/12,ROW()-1,Synthèse!$D$13,Synthèse!$D$10),""))</f>
        <v>1880.0097363704308</v>
      </c>
      <c r="E183" s="4">
        <f>IFERROR(Synthèse!$D$10+CUMPRINC(Synthèse!$D$12/12,Synthèse!$D$13,Synthèse!$D$10,1,ROW()-1,0),"")</f>
        <v>563382.93214145757</v>
      </c>
      <c r="F183" s="1">
        <f t="shared" si="8"/>
        <v>48335</v>
      </c>
    </row>
    <row r="184" spans="1:6" x14ac:dyDescent="0.25">
      <c r="A184" s="6">
        <f t="shared" si="6"/>
        <v>183</v>
      </c>
      <c r="B184" s="7">
        <f t="shared" si="7"/>
        <v>2499.9985060420768</v>
      </c>
      <c r="C184" s="7">
        <f>IF(E184="","",IFERROR(-PPMT(Synthèse!$D$12/12,ROW()-1,Synthèse!$D$13,Synthèse!$D$10),""))</f>
        <v>622.05539890388479</v>
      </c>
      <c r="D184" s="7">
        <f>IF(E184="","",IFERROR(-IPMT(Synthèse!$D$12/12,ROW()-1,Synthèse!$D$13,Synthèse!$D$10),""))</f>
        <v>1877.9431071381923</v>
      </c>
      <c r="E184" s="4">
        <f>IFERROR(Synthèse!$D$10+CUMPRINC(Synthèse!$D$12/12,Synthèse!$D$13,Synthèse!$D$10,1,ROW()-1,0),"")</f>
        <v>562760.87674255366</v>
      </c>
      <c r="F184" s="1">
        <f t="shared" si="8"/>
        <v>48366</v>
      </c>
    </row>
    <row r="185" spans="1:6" x14ac:dyDescent="0.25">
      <c r="A185" s="6">
        <f t="shared" si="6"/>
        <v>184</v>
      </c>
      <c r="B185" s="7">
        <f t="shared" si="7"/>
        <v>2499.9985060420768</v>
      </c>
      <c r="C185" s="7">
        <f>IF(E185="","",IFERROR(-PPMT(Synthèse!$D$12/12,ROW()-1,Synthèse!$D$13,Synthèse!$D$10),""))</f>
        <v>624.12891690023116</v>
      </c>
      <c r="D185" s="7">
        <f>IF(E185="","",IFERROR(-IPMT(Synthèse!$D$12/12,ROW()-1,Synthèse!$D$13,Synthèse!$D$10),""))</f>
        <v>1875.8695891418461</v>
      </c>
      <c r="E185" s="4">
        <f>IFERROR(Synthèse!$D$10+CUMPRINC(Synthèse!$D$12/12,Synthèse!$D$13,Synthèse!$D$10,1,ROW()-1,0),"")</f>
        <v>562136.74782565341</v>
      </c>
      <c r="F185" s="1">
        <f t="shared" si="8"/>
        <v>48396</v>
      </c>
    </row>
    <row r="186" spans="1:6" x14ac:dyDescent="0.25">
      <c r="A186" s="6">
        <f t="shared" si="6"/>
        <v>185</v>
      </c>
      <c r="B186" s="7">
        <f t="shared" si="7"/>
        <v>2499.9985060420768</v>
      </c>
      <c r="C186" s="7">
        <f>IF(E186="","",IFERROR(-PPMT(Synthèse!$D$12/12,ROW()-1,Synthèse!$D$13,Synthèse!$D$10),""))</f>
        <v>626.20934662323168</v>
      </c>
      <c r="D186" s="7">
        <f>IF(E186="","",IFERROR(-IPMT(Synthèse!$D$12/12,ROW()-1,Synthèse!$D$13,Synthèse!$D$10),""))</f>
        <v>1873.7891594188452</v>
      </c>
      <c r="E186" s="4">
        <f>IFERROR(Synthèse!$D$10+CUMPRINC(Synthèse!$D$12/12,Synthèse!$D$13,Synthèse!$D$10,1,ROW()-1,0),"")</f>
        <v>561510.53847903025</v>
      </c>
      <c r="F186" s="1">
        <f t="shared" si="8"/>
        <v>48427</v>
      </c>
    </row>
    <row r="187" spans="1:6" x14ac:dyDescent="0.25">
      <c r="A187" s="6">
        <f t="shared" si="6"/>
        <v>186</v>
      </c>
      <c r="B187" s="7">
        <f t="shared" si="7"/>
        <v>2499.9985060420768</v>
      </c>
      <c r="C187" s="7">
        <f>IF(E187="","",IFERROR(-PPMT(Synthèse!$D$12/12,ROW()-1,Synthèse!$D$13,Synthèse!$D$10),""))</f>
        <v>628.29671111197581</v>
      </c>
      <c r="D187" s="7">
        <f>IF(E187="","",IFERROR(-IPMT(Synthèse!$D$12/12,ROW()-1,Synthèse!$D$13,Synthèse!$D$10),""))</f>
        <v>1871.701794930101</v>
      </c>
      <c r="E187" s="4">
        <f>IFERROR(Synthèse!$D$10+CUMPRINC(Synthèse!$D$12/12,Synthèse!$D$13,Synthèse!$D$10,1,ROW()-1,0),"")</f>
        <v>560882.24176791823</v>
      </c>
      <c r="F187" s="1">
        <f t="shared" si="8"/>
        <v>48458</v>
      </c>
    </row>
    <row r="188" spans="1:6" x14ac:dyDescent="0.25">
      <c r="A188" s="6">
        <f t="shared" si="6"/>
        <v>187</v>
      </c>
      <c r="B188" s="7">
        <f t="shared" si="7"/>
        <v>2499.9985060420768</v>
      </c>
      <c r="C188" s="7">
        <f>IF(E188="","",IFERROR(-PPMT(Synthèse!$D$12/12,ROW()-1,Synthèse!$D$13,Synthèse!$D$10),""))</f>
        <v>630.39103348234914</v>
      </c>
      <c r="D188" s="7">
        <f>IF(E188="","",IFERROR(-IPMT(Synthèse!$D$12/12,ROW()-1,Synthèse!$D$13,Synthèse!$D$10),""))</f>
        <v>1869.607472559728</v>
      </c>
      <c r="E188" s="4">
        <f>IFERROR(Synthèse!$D$10+CUMPRINC(Synthèse!$D$12/12,Synthèse!$D$13,Synthèse!$D$10,1,ROW()-1,0),"")</f>
        <v>560251.85073443595</v>
      </c>
      <c r="F188" s="1">
        <f t="shared" si="8"/>
        <v>48488</v>
      </c>
    </row>
    <row r="189" spans="1:6" x14ac:dyDescent="0.25">
      <c r="A189" s="6">
        <f t="shared" si="6"/>
        <v>188</v>
      </c>
      <c r="B189" s="7">
        <f t="shared" si="7"/>
        <v>2499.9985060420768</v>
      </c>
      <c r="C189" s="7">
        <f>IF(E189="","",IFERROR(-PPMT(Synthèse!$D$12/12,ROW()-1,Synthèse!$D$13,Synthèse!$D$10),""))</f>
        <v>632.49233692729035</v>
      </c>
      <c r="D189" s="7">
        <f>IF(E189="","",IFERROR(-IPMT(Synthèse!$D$12/12,ROW()-1,Synthèse!$D$13,Synthèse!$D$10),""))</f>
        <v>1867.5061691147866</v>
      </c>
      <c r="E189" s="4">
        <f>IFERROR(Synthèse!$D$10+CUMPRINC(Synthèse!$D$12/12,Synthèse!$D$13,Synthèse!$D$10,1,ROW()-1,0),"")</f>
        <v>559619.35839750862</v>
      </c>
      <c r="F189" s="1">
        <f t="shared" si="8"/>
        <v>48519</v>
      </c>
    </row>
    <row r="190" spans="1:6" x14ac:dyDescent="0.25">
      <c r="A190" s="6">
        <f t="shared" si="6"/>
        <v>189</v>
      </c>
      <c r="B190" s="7">
        <f t="shared" si="7"/>
        <v>2499.9985060420768</v>
      </c>
      <c r="C190" s="7">
        <f>IF(E190="","",IFERROR(-PPMT(Synthèse!$D$12/12,ROW()-1,Synthèse!$D$13,Synthèse!$D$10),""))</f>
        <v>634.600644717048</v>
      </c>
      <c r="D190" s="7">
        <f>IF(E190="","",IFERROR(-IPMT(Synthèse!$D$12/12,ROW()-1,Synthèse!$D$13,Synthèse!$D$10),""))</f>
        <v>1865.3978613250288</v>
      </c>
      <c r="E190" s="4">
        <f>IFERROR(Synthèse!$D$10+CUMPRINC(Synthèse!$D$12/12,Synthèse!$D$13,Synthèse!$D$10,1,ROW()-1,0),"")</f>
        <v>558984.75775279151</v>
      </c>
      <c r="F190" s="1">
        <f t="shared" si="8"/>
        <v>48549</v>
      </c>
    </row>
    <row r="191" spans="1:6" x14ac:dyDescent="0.25">
      <c r="A191" s="6">
        <f t="shared" si="6"/>
        <v>190</v>
      </c>
      <c r="B191" s="7">
        <f t="shared" si="7"/>
        <v>2499.9985060420768</v>
      </c>
      <c r="C191" s="7">
        <f>IF(E191="","",IFERROR(-PPMT(Synthèse!$D$12/12,ROW()-1,Synthèse!$D$13,Synthèse!$D$10),""))</f>
        <v>636.71598019943815</v>
      </c>
      <c r="D191" s="7">
        <f>IF(E191="","",IFERROR(-IPMT(Synthèse!$D$12/12,ROW()-1,Synthèse!$D$13,Synthèse!$D$10),""))</f>
        <v>1863.282525842639</v>
      </c>
      <c r="E191" s="4">
        <f>IFERROR(Synthèse!$D$10+CUMPRINC(Synthèse!$D$12/12,Synthèse!$D$13,Synthèse!$D$10,1,ROW()-1,0),"")</f>
        <v>558348.04177259211</v>
      </c>
      <c r="F191" s="1">
        <f t="shared" si="8"/>
        <v>48580</v>
      </c>
    </row>
    <row r="192" spans="1:6" x14ac:dyDescent="0.25">
      <c r="A192" s="6">
        <f t="shared" si="6"/>
        <v>191</v>
      </c>
      <c r="B192" s="7">
        <f t="shared" si="7"/>
        <v>2499.9985060420768</v>
      </c>
      <c r="C192" s="7">
        <f>IF(E192="","",IFERROR(-PPMT(Synthèse!$D$12/12,ROW()-1,Synthèse!$D$13,Synthèse!$D$10),""))</f>
        <v>638.83836680010302</v>
      </c>
      <c r="D192" s="7">
        <f>IF(E192="","",IFERROR(-IPMT(Synthèse!$D$12/12,ROW()-1,Synthèse!$D$13,Synthèse!$D$10),""))</f>
        <v>1861.1601392419739</v>
      </c>
      <c r="E192" s="4">
        <f>IFERROR(Synthèse!$D$10+CUMPRINC(Synthèse!$D$12/12,Synthèse!$D$13,Synthèse!$D$10,1,ROW()-1,0),"")</f>
        <v>557709.20340579201</v>
      </c>
      <c r="F192" s="1">
        <f t="shared" si="8"/>
        <v>48611</v>
      </c>
    </row>
    <row r="193" spans="1:6" x14ac:dyDescent="0.25">
      <c r="A193" s="6">
        <f t="shared" si="6"/>
        <v>192</v>
      </c>
      <c r="B193" s="7">
        <f t="shared" si="7"/>
        <v>2499.9985060420768</v>
      </c>
      <c r="C193" s="7">
        <f>IF(E193="","",IFERROR(-PPMT(Synthèse!$D$12/12,ROW()-1,Synthèse!$D$13,Synthèse!$D$10),""))</f>
        <v>640.96782802276994</v>
      </c>
      <c r="D193" s="7">
        <f>IF(E193="","",IFERROR(-IPMT(Synthèse!$D$12/12,ROW()-1,Synthèse!$D$13,Synthèse!$D$10),""))</f>
        <v>1859.0306780193068</v>
      </c>
      <c r="E193" s="4">
        <f>IFERROR(Synthèse!$D$10+CUMPRINC(Synthèse!$D$12/12,Synthèse!$D$13,Synthèse!$D$10,1,ROW()-1,0),"")</f>
        <v>557068.23557776923</v>
      </c>
      <c r="F193" s="1">
        <f t="shared" si="8"/>
        <v>48639</v>
      </c>
    </row>
    <row r="194" spans="1:6" x14ac:dyDescent="0.25">
      <c r="A194" s="6">
        <f t="shared" si="6"/>
        <v>193</v>
      </c>
      <c r="B194" s="7">
        <f t="shared" si="7"/>
        <v>2499.9985060420768</v>
      </c>
      <c r="C194" s="7">
        <f>IF(E194="","",IFERROR(-PPMT(Synthèse!$D$12/12,ROW()-1,Synthèse!$D$13,Synthèse!$D$10),""))</f>
        <v>643.1043874495125</v>
      </c>
      <c r="D194" s="7">
        <f>IF(E194="","",IFERROR(-IPMT(Synthèse!$D$12/12,ROW()-1,Synthèse!$D$13,Synthèse!$D$10),""))</f>
        <v>1856.8941185925646</v>
      </c>
      <c r="E194" s="4">
        <f>IFERROR(Synthèse!$D$10+CUMPRINC(Synthèse!$D$12/12,Synthèse!$D$13,Synthèse!$D$10,1,ROW()-1,0),"")</f>
        <v>556425.13119031978</v>
      </c>
      <c r="F194" s="1">
        <f t="shared" si="8"/>
        <v>48670</v>
      </c>
    </row>
    <row r="195" spans="1:6" x14ac:dyDescent="0.25">
      <c r="A195" s="6">
        <f t="shared" ref="A195:A258" si="9">IF(E195="","",ROW()-1)</f>
        <v>194</v>
      </c>
      <c r="B195" s="7">
        <f t="shared" si="7"/>
        <v>2499.9985060420768</v>
      </c>
      <c r="C195" s="7">
        <f>IF(E195="","",IFERROR(-PPMT(Synthèse!$D$12/12,ROW()-1,Synthèse!$D$13,Synthèse!$D$10),""))</f>
        <v>645.2480687410108</v>
      </c>
      <c r="D195" s="7">
        <f>IF(E195="","",IFERROR(-IPMT(Synthèse!$D$12/12,ROW()-1,Synthèse!$D$13,Synthèse!$D$10),""))</f>
        <v>1854.7504373010665</v>
      </c>
      <c r="E195" s="4">
        <f>IFERROR(Synthèse!$D$10+CUMPRINC(Synthèse!$D$12/12,Synthèse!$D$13,Synthèse!$D$10,1,ROW()-1,0),"")</f>
        <v>555779.88312157872</v>
      </c>
      <c r="F195" s="1">
        <f t="shared" si="8"/>
        <v>48700</v>
      </c>
    </row>
    <row r="196" spans="1:6" x14ac:dyDescent="0.25">
      <c r="A196" s="6">
        <f t="shared" si="9"/>
        <v>195</v>
      </c>
      <c r="B196" s="7">
        <f t="shared" ref="B196:B259" si="10">IF(E196="","",B195)</f>
        <v>2499.9985060420768</v>
      </c>
      <c r="C196" s="7">
        <f>IF(E196="","",IFERROR(-PPMT(Synthèse!$D$12/12,ROW()-1,Synthèse!$D$13,Synthèse!$D$10),""))</f>
        <v>647.39889563681413</v>
      </c>
      <c r="D196" s="7">
        <f>IF(E196="","",IFERROR(-IPMT(Synthèse!$D$12/12,ROW()-1,Synthèse!$D$13,Synthèse!$D$10),""))</f>
        <v>1852.5996104052629</v>
      </c>
      <c r="E196" s="4">
        <f>IFERROR(Synthèse!$D$10+CUMPRINC(Synthèse!$D$12/12,Synthèse!$D$13,Synthèse!$D$10,1,ROW()-1,0),"")</f>
        <v>555132.48422594194</v>
      </c>
      <c r="F196" s="1">
        <f t="shared" ref="F196:F259" si="11">IF(E196="","",EDATE(F195,1))</f>
        <v>48731</v>
      </c>
    </row>
    <row r="197" spans="1:6" x14ac:dyDescent="0.25">
      <c r="A197" s="6">
        <f t="shared" si="9"/>
        <v>196</v>
      </c>
      <c r="B197" s="7">
        <f t="shared" si="10"/>
        <v>2499.9985060420768</v>
      </c>
      <c r="C197" s="7">
        <f>IF(E197="","",IFERROR(-PPMT(Synthèse!$D$12/12,ROW()-1,Synthèse!$D$13,Synthèse!$D$10),""))</f>
        <v>649.55689195560353</v>
      </c>
      <c r="D197" s="7">
        <f>IF(E197="","",IFERROR(-IPMT(Synthèse!$D$12/12,ROW()-1,Synthèse!$D$13,Synthèse!$D$10),""))</f>
        <v>1850.4416140864732</v>
      </c>
      <c r="E197" s="4">
        <f>IFERROR(Synthèse!$D$10+CUMPRINC(Synthèse!$D$12/12,Synthèse!$D$13,Synthèse!$D$10,1,ROW()-1,0),"")</f>
        <v>554482.92733398627</v>
      </c>
      <c r="F197" s="1">
        <f t="shared" si="11"/>
        <v>48761</v>
      </c>
    </row>
    <row r="198" spans="1:6" x14ac:dyDescent="0.25">
      <c r="A198" s="6">
        <f t="shared" si="9"/>
        <v>197</v>
      </c>
      <c r="B198" s="7">
        <f t="shared" si="10"/>
        <v>2499.9985060420768</v>
      </c>
      <c r="C198" s="7">
        <f>IF(E198="","",IFERROR(-PPMT(Synthèse!$D$12/12,ROW()-1,Synthèse!$D$13,Synthèse!$D$10),""))</f>
        <v>651.72208159545562</v>
      </c>
      <c r="D198" s="7">
        <f>IF(E198="","",IFERROR(-IPMT(Synthèse!$D$12/12,ROW()-1,Synthèse!$D$13,Synthèse!$D$10),""))</f>
        <v>1848.2764244466209</v>
      </c>
      <c r="E198" s="4">
        <f>IFERROR(Synthèse!$D$10+CUMPRINC(Synthèse!$D$12/12,Synthèse!$D$13,Synthèse!$D$10,1,ROW()-1,0),"")</f>
        <v>553831.20525239082</v>
      </c>
      <c r="F198" s="1">
        <f t="shared" si="11"/>
        <v>48792</v>
      </c>
    </row>
    <row r="199" spans="1:6" x14ac:dyDescent="0.25">
      <c r="A199" s="6">
        <f t="shared" si="9"/>
        <v>198</v>
      </c>
      <c r="B199" s="7">
        <f t="shared" si="10"/>
        <v>2499.9985060420768</v>
      </c>
      <c r="C199" s="7">
        <f>IF(E199="","",IFERROR(-PPMT(Synthèse!$D$12/12,ROW()-1,Synthèse!$D$13,Synthèse!$D$10),""))</f>
        <v>653.89448853410727</v>
      </c>
      <c r="D199" s="7">
        <f>IF(E199="","",IFERROR(-IPMT(Synthèse!$D$12/12,ROW()-1,Synthèse!$D$13,Synthèse!$D$10),""))</f>
        <v>1846.10401750797</v>
      </c>
      <c r="E199" s="4">
        <f>IFERROR(Synthèse!$D$10+CUMPRINC(Synthèse!$D$12/12,Synthèse!$D$13,Synthèse!$D$10,1,ROW()-1,0),"")</f>
        <v>553177.31076385675</v>
      </c>
      <c r="F199" s="1">
        <f t="shared" si="11"/>
        <v>48823</v>
      </c>
    </row>
    <row r="200" spans="1:6" x14ac:dyDescent="0.25">
      <c r="A200" s="6">
        <f t="shared" si="9"/>
        <v>199</v>
      </c>
      <c r="B200" s="7">
        <f t="shared" si="10"/>
        <v>2499.9985060420768</v>
      </c>
      <c r="C200" s="7">
        <f>IF(E200="","",IFERROR(-PPMT(Synthèse!$D$12/12,ROW()-1,Synthèse!$D$13,Synthèse!$D$10),""))</f>
        <v>656.07413682922095</v>
      </c>
      <c r="D200" s="7">
        <f>IF(E200="","",IFERROR(-IPMT(Synthèse!$D$12/12,ROW()-1,Synthèse!$D$13,Synthèse!$D$10),""))</f>
        <v>1843.9243692128559</v>
      </c>
      <c r="E200" s="4">
        <f>IFERROR(Synthèse!$D$10+CUMPRINC(Synthèse!$D$12/12,Synthèse!$D$13,Synthèse!$D$10,1,ROW()-1,0),"")</f>
        <v>552521.23662702751</v>
      </c>
      <c r="F200" s="1">
        <f t="shared" si="11"/>
        <v>48853</v>
      </c>
    </row>
    <row r="201" spans="1:6" x14ac:dyDescent="0.25">
      <c r="A201" s="6">
        <f t="shared" si="9"/>
        <v>200</v>
      </c>
      <c r="B201" s="7">
        <f t="shared" si="10"/>
        <v>2499.9985060420768</v>
      </c>
      <c r="C201" s="7">
        <f>IF(E201="","",IFERROR(-PPMT(Synthèse!$D$12/12,ROW()-1,Synthèse!$D$13,Synthèse!$D$10),""))</f>
        <v>658.26105061865155</v>
      </c>
      <c r="D201" s="7">
        <f>IF(E201="","",IFERROR(-IPMT(Synthèse!$D$12/12,ROW()-1,Synthèse!$D$13,Synthèse!$D$10),""))</f>
        <v>1841.7374554234254</v>
      </c>
      <c r="E201" s="4">
        <f>IFERROR(Synthèse!$D$10+CUMPRINC(Synthèse!$D$12/12,Synthèse!$D$13,Synthèse!$D$10,1,ROW()-1,0),"")</f>
        <v>551862.97557640891</v>
      </c>
      <c r="F201" s="1">
        <f t="shared" si="11"/>
        <v>48884</v>
      </c>
    </row>
    <row r="202" spans="1:6" x14ac:dyDescent="0.25">
      <c r="A202" s="6">
        <f t="shared" si="9"/>
        <v>201</v>
      </c>
      <c r="B202" s="7">
        <f t="shared" si="10"/>
        <v>2499.9985060420768</v>
      </c>
      <c r="C202" s="7">
        <f>IF(E202="","",IFERROR(-PPMT(Synthèse!$D$12/12,ROW()-1,Synthèse!$D$13,Synthèse!$D$10),""))</f>
        <v>660.45525412071368</v>
      </c>
      <c r="D202" s="7">
        <f>IF(E202="","",IFERROR(-IPMT(Synthèse!$D$12/12,ROW()-1,Synthèse!$D$13,Synthèse!$D$10),""))</f>
        <v>1839.5432519213632</v>
      </c>
      <c r="E202" s="4">
        <f>IFERROR(Synthèse!$D$10+CUMPRINC(Synthèse!$D$12/12,Synthèse!$D$13,Synthèse!$D$10,1,ROW()-1,0),"")</f>
        <v>551202.52032228815</v>
      </c>
      <c r="F202" s="1">
        <f t="shared" si="11"/>
        <v>48914</v>
      </c>
    </row>
    <row r="203" spans="1:6" x14ac:dyDescent="0.25">
      <c r="A203" s="6">
        <f t="shared" si="9"/>
        <v>202</v>
      </c>
      <c r="B203" s="7">
        <f t="shared" si="10"/>
        <v>2499.9985060420768</v>
      </c>
      <c r="C203" s="7">
        <f>IF(E203="","",IFERROR(-PPMT(Synthèse!$D$12/12,ROW()-1,Synthèse!$D$13,Synthèse!$D$10),""))</f>
        <v>662.65677163444934</v>
      </c>
      <c r="D203" s="7">
        <f>IF(E203="","",IFERROR(-IPMT(Synthèse!$D$12/12,ROW()-1,Synthèse!$D$13,Synthèse!$D$10),""))</f>
        <v>1837.3417344076277</v>
      </c>
      <c r="E203" s="4">
        <f>IFERROR(Synthèse!$D$10+CUMPRINC(Synthèse!$D$12/12,Synthèse!$D$13,Synthèse!$D$10,1,ROW()-1,0),"")</f>
        <v>550539.86355065368</v>
      </c>
      <c r="F203" s="1">
        <f t="shared" si="11"/>
        <v>48945</v>
      </c>
    </row>
    <row r="204" spans="1:6" x14ac:dyDescent="0.25">
      <c r="A204" s="6">
        <f t="shared" si="9"/>
        <v>203</v>
      </c>
      <c r="B204" s="7">
        <f t="shared" si="10"/>
        <v>2499.9985060420768</v>
      </c>
      <c r="C204" s="7">
        <f>IF(E204="","",IFERROR(-PPMT(Synthèse!$D$12/12,ROW()-1,Synthèse!$D$13,Synthèse!$D$10),""))</f>
        <v>664.86562753989767</v>
      </c>
      <c r="D204" s="7">
        <f>IF(E204="","",IFERROR(-IPMT(Synthèse!$D$12/12,ROW()-1,Synthèse!$D$13,Synthèse!$D$10),""))</f>
        <v>1835.1328785021794</v>
      </c>
      <c r="E204" s="4">
        <f>IFERROR(Synthèse!$D$10+CUMPRINC(Synthèse!$D$12/12,Synthèse!$D$13,Synthèse!$D$10,1,ROW()-1,0),"")</f>
        <v>549874.99792311375</v>
      </c>
      <c r="F204" s="1">
        <f t="shared" si="11"/>
        <v>48976</v>
      </c>
    </row>
    <row r="205" spans="1:6" x14ac:dyDescent="0.25">
      <c r="A205" s="6">
        <f t="shared" si="9"/>
        <v>204</v>
      </c>
      <c r="B205" s="7">
        <f t="shared" si="10"/>
        <v>2499.9985060420768</v>
      </c>
      <c r="C205" s="7">
        <f>IF(E205="","",IFERROR(-PPMT(Synthèse!$D$12/12,ROW()-1,Synthèse!$D$13,Synthèse!$D$10),""))</f>
        <v>667.08184629836398</v>
      </c>
      <c r="D205" s="7">
        <f>IF(E205="","",IFERROR(-IPMT(Synthèse!$D$12/12,ROW()-1,Synthèse!$D$13,Synthèse!$D$10),""))</f>
        <v>1832.9166597437131</v>
      </c>
      <c r="E205" s="4">
        <f>IFERROR(Synthèse!$D$10+CUMPRINC(Synthèse!$D$12/12,Synthèse!$D$13,Synthèse!$D$10,1,ROW()-1,0),"")</f>
        <v>549207.91607681545</v>
      </c>
      <c r="F205" s="1">
        <f t="shared" si="11"/>
        <v>49004</v>
      </c>
    </row>
    <row r="206" spans="1:6" x14ac:dyDescent="0.25">
      <c r="A206" s="6">
        <f t="shared" si="9"/>
        <v>205</v>
      </c>
      <c r="B206" s="7">
        <f t="shared" si="10"/>
        <v>2499.9985060420768</v>
      </c>
      <c r="C206" s="7">
        <f>IF(E206="","",IFERROR(-PPMT(Synthèse!$D$12/12,ROW()-1,Synthèse!$D$13,Synthèse!$D$10),""))</f>
        <v>669.30545245269195</v>
      </c>
      <c r="D206" s="7">
        <f>IF(E206="","",IFERROR(-IPMT(Synthèse!$D$12/12,ROW()-1,Synthèse!$D$13,Synthèse!$D$10),""))</f>
        <v>1830.693053589385</v>
      </c>
      <c r="E206" s="4">
        <f>IFERROR(Synthèse!$D$10+CUMPRINC(Synthèse!$D$12/12,Synthèse!$D$13,Synthèse!$D$10,1,ROW()-1,0),"")</f>
        <v>548538.61062436271</v>
      </c>
      <c r="F206" s="1">
        <f t="shared" si="11"/>
        <v>49035</v>
      </c>
    </row>
    <row r="207" spans="1:6" x14ac:dyDescent="0.25">
      <c r="A207" s="6">
        <f t="shared" si="9"/>
        <v>206</v>
      </c>
      <c r="B207" s="7">
        <f t="shared" si="10"/>
        <v>2499.9985060420768</v>
      </c>
      <c r="C207" s="7">
        <f>IF(E207="","",IFERROR(-PPMT(Synthèse!$D$12/12,ROW()-1,Synthèse!$D$13,Synthèse!$D$10),""))</f>
        <v>671.53647062753419</v>
      </c>
      <c r="D207" s="7">
        <f>IF(E207="","",IFERROR(-IPMT(Synthèse!$D$12/12,ROW()-1,Synthèse!$D$13,Synthèse!$D$10),""))</f>
        <v>1828.4620354145429</v>
      </c>
      <c r="E207" s="4">
        <f>IFERROR(Synthèse!$D$10+CUMPRINC(Synthèse!$D$12/12,Synthèse!$D$13,Synthèse!$D$10,1,ROW()-1,0),"")</f>
        <v>547867.07415373519</v>
      </c>
      <c r="F207" s="1">
        <f t="shared" si="11"/>
        <v>49065</v>
      </c>
    </row>
    <row r="208" spans="1:6" x14ac:dyDescent="0.25">
      <c r="A208" s="6">
        <f t="shared" si="9"/>
        <v>207</v>
      </c>
      <c r="B208" s="7">
        <f t="shared" si="10"/>
        <v>2499.9985060420768</v>
      </c>
      <c r="C208" s="7">
        <f>IF(E208="","",IFERROR(-PPMT(Synthèse!$D$12/12,ROW()-1,Synthèse!$D$13,Synthèse!$D$10),""))</f>
        <v>673.77492552962599</v>
      </c>
      <c r="D208" s="7">
        <f>IF(E208="","",IFERROR(-IPMT(Synthèse!$D$12/12,ROW()-1,Synthèse!$D$13,Synthèse!$D$10),""))</f>
        <v>1826.2235805124512</v>
      </c>
      <c r="E208" s="4">
        <f>IFERROR(Synthèse!$D$10+CUMPRINC(Synthèse!$D$12/12,Synthèse!$D$13,Synthèse!$D$10,1,ROW()-1,0),"")</f>
        <v>547193.29922820558</v>
      </c>
      <c r="F208" s="1">
        <f t="shared" si="11"/>
        <v>49096</v>
      </c>
    </row>
    <row r="209" spans="1:6" x14ac:dyDescent="0.25">
      <c r="A209" s="6">
        <f t="shared" si="9"/>
        <v>208</v>
      </c>
      <c r="B209" s="7">
        <f t="shared" si="10"/>
        <v>2499.9985060420768</v>
      </c>
      <c r="C209" s="7">
        <f>IF(E209="","",IFERROR(-PPMT(Synthèse!$D$12/12,ROW()-1,Synthèse!$D$13,Synthèse!$D$10),""))</f>
        <v>676.02084194805798</v>
      </c>
      <c r="D209" s="7">
        <f>IF(E209="","",IFERROR(-IPMT(Synthèse!$D$12/12,ROW()-1,Synthèse!$D$13,Synthèse!$D$10),""))</f>
        <v>1823.977664094019</v>
      </c>
      <c r="E209" s="4">
        <f>IFERROR(Synthèse!$D$10+CUMPRINC(Synthèse!$D$12/12,Synthèse!$D$13,Synthèse!$D$10,1,ROW()-1,0),"")</f>
        <v>546517.27838625759</v>
      </c>
      <c r="F209" s="1">
        <f t="shared" si="11"/>
        <v>49126</v>
      </c>
    </row>
    <row r="210" spans="1:6" x14ac:dyDescent="0.25">
      <c r="A210" s="6">
        <f t="shared" si="9"/>
        <v>209</v>
      </c>
      <c r="B210" s="7">
        <f t="shared" si="10"/>
        <v>2499.9985060420768</v>
      </c>
      <c r="C210" s="7">
        <f>IF(E210="","",IFERROR(-PPMT(Synthèse!$D$12/12,ROW()-1,Synthèse!$D$13,Synthèse!$D$10),""))</f>
        <v>678.27424475455155</v>
      </c>
      <c r="D210" s="7">
        <f>IF(E210="","",IFERROR(-IPMT(Synthèse!$D$12/12,ROW()-1,Synthèse!$D$13,Synthèse!$D$10),""))</f>
        <v>1821.7242612875255</v>
      </c>
      <c r="E210" s="4">
        <f>IFERROR(Synthèse!$D$10+CUMPRINC(Synthèse!$D$12/12,Synthèse!$D$13,Synthèse!$D$10,1,ROW()-1,0),"")</f>
        <v>545839.00414150301</v>
      </c>
      <c r="F210" s="1">
        <f t="shared" si="11"/>
        <v>49157</v>
      </c>
    </row>
    <row r="211" spans="1:6" x14ac:dyDescent="0.25">
      <c r="A211" s="6">
        <f t="shared" si="9"/>
        <v>210</v>
      </c>
      <c r="B211" s="7">
        <f t="shared" si="10"/>
        <v>2499.9985060420768</v>
      </c>
      <c r="C211" s="7">
        <f>IF(E211="","",IFERROR(-PPMT(Synthèse!$D$12/12,ROW()-1,Synthèse!$D$13,Synthèse!$D$10),""))</f>
        <v>680.53515890373342</v>
      </c>
      <c r="D211" s="7">
        <f>IF(E211="","",IFERROR(-IPMT(Synthèse!$D$12/12,ROW()-1,Synthèse!$D$13,Synthèse!$D$10),""))</f>
        <v>1819.4633471383436</v>
      </c>
      <c r="E211" s="4">
        <f>IFERROR(Synthèse!$D$10+CUMPRINC(Synthèse!$D$12/12,Synthèse!$D$13,Synthèse!$D$10,1,ROW()-1,0),"")</f>
        <v>545158.46898259921</v>
      </c>
      <c r="F211" s="1">
        <f t="shared" si="11"/>
        <v>49188</v>
      </c>
    </row>
    <row r="212" spans="1:6" x14ac:dyDescent="0.25">
      <c r="A212" s="6">
        <f t="shared" si="9"/>
        <v>211</v>
      </c>
      <c r="B212" s="7">
        <f t="shared" si="10"/>
        <v>2499.9985060420768</v>
      </c>
      <c r="C212" s="7">
        <f>IF(E212="","",IFERROR(-PPMT(Synthèse!$D$12/12,ROW()-1,Synthèse!$D$13,Synthèse!$D$10),""))</f>
        <v>682.80360943341259</v>
      </c>
      <c r="D212" s="7">
        <f>IF(E212="","",IFERROR(-IPMT(Synthèse!$D$12/12,ROW()-1,Synthèse!$D$13,Synthèse!$D$10),""))</f>
        <v>1817.1948966086641</v>
      </c>
      <c r="E212" s="4">
        <f>IFERROR(Synthèse!$D$10+CUMPRINC(Synthèse!$D$12/12,Synthèse!$D$13,Synthèse!$D$10,1,ROW()-1,0),"")</f>
        <v>544475.66537316586</v>
      </c>
      <c r="F212" s="1">
        <f t="shared" si="11"/>
        <v>49218</v>
      </c>
    </row>
    <row r="213" spans="1:6" x14ac:dyDescent="0.25">
      <c r="A213" s="6">
        <f t="shared" si="9"/>
        <v>212</v>
      </c>
      <c r="B213" s="7">
        <f t="shared" si="10"/>
        <v>2499.9985060420768</v>
      </c>
      <c r="C213" s="7">
        <f>IF(E213="","",IFERROR(-PPMT(Synthèse!$D$12/12,ROW()-1,Synthèse!$D$13,Synthèse!$D$10),""))</f>
        <v>685.07962146485727</v>
      </c>
      <c r="D213" s="7">
        <f>IF(E213="","",IFERROR(-IPMT(Synthèse!$D$12/12,ROW()-1,Synthèse!$D$13,Synthèse!$D$10),""))</f>
        <v>1814.9188845772201</v>
      </c>
      <c r="E213" s="4">
        <f>IFERROR(Synthèse!$D$10+CUMPRINC(Synthèse!$D$12/12,Synthèse!$D$13,Synthèse!$D$10,1,ROW()-1,0),"")</f>
        <v>543790.58575170091</v>
      </c>
      <c r="F213" s="1">
        <f t="shared" si="11"/>
        <v>49249</v>
      </c>
    </row>
    <row r="214" spans="1:6" x14ac:dyDescent="0.25">
      <c r="A214" s="6">
        <f t="shared" si="9"/>
        <v>213</v>
      </c>
      <c r="B214" s="7">
        <f t="shared" si="10"/>
        <v>2499.9985060420768</v>
      </c>
      <c r="C214" s="7">
        <f>IF(E214="","",IFERROR(-PPMT(Synthèse!$D$12/12,ROW()-1,Synthèse!$D$13,Synthèse!$D$10),""))</f>
        <v>687.3632202030733</v>
      </c>
      <c r="D214" s="7">
        <f>IF(E214="","",IFERROR(-IPMT(Synthèse!$D$12/12,ROW()-1,Synthèse!$D$13,Synthèse!$D$10),""))</f>
        <v>1812.6352858390035</v>
      </c>
      <c r="E214" s="4">
        <f>IFERROR(Synthèse!$D$10+CUMPRINC(Synthèse!$D$12/12,Synthèse!$D$13,Synthèse!$D$10,1,ROW()-1,0),"")</f>
        <v>543103.22253149794</v>
      </c>
      <c r="F214" s="1">
        <f t="shared" si="11"/>
        <v>49279</v>
      </c>
    </row>
    <row r="215" spans="1:6" x14ac:dyDescent="0.25">
      <c r="A215" s="6">
        <f t="shared" si="9"/>
        <v>214</v>
      </c>
      <c r="B215" s="7">
        <f t="shared" si="10"/>
        <v>2499.9985060420768</v>
      </c>
      <c r="C215" s="7">
        <f>IF(E215="","",IFERROR(-PPMT(Synthèse!$D$12/12,ROW()-1,Synthèse!$D$13,Synthèse!$D$10),""))</f>
        <v>689.6544309370837</v>
      </c>
      <c r="D215" s="7">
        <f>IF(E215="","",IFERROR(-IPMT(Synthèse!$D$12/12,ROW()-1,Synthèse!$D$13,Synthèse!$D$10),""))</f>
        <v>1810.3440751049932</v>
      </c>
      <c r="E215" s="4">
        <f>IFERROR(Synthèse!$D$10+CUMPRINC(Synthèse!$D$12/12,Synthèse!$D$13,Synthèse!$D$10,1,ROW()-1,0),"")</f>
        <v>542413.56810056081</v>
      </c>
      <c r="F215" s="1">
        <f t="shared" si="11"/>
        <v>49310</v>
      </c>
    </row>
    <row r="216" spans="1:6" x14ac:dyDescent="0.25">
      <c r="A216" s="6">
        <f t="shared" si="9"/>
        <v>215</v>
      </c>
      <c r="B216" s="7">
        <f t="shared" si="10"/>
        <v>2499.9985060420768</v>
      </c>
      <c r="C216" s="7">
        <f>IF(E216="","",IFERROR(-PPMT(Synthèse!$D$12/12,ROW()-1,Synthèse!$D$13,Synthèse!$D$10),""))</f>
        <v>691.95327904020724</v>
      </c>
      <c r="D216" s="7">
        <f>IF(E216="","",IFERROR(-IPMT(Synthèse!$D$12/12,ROW()-1,Synthèse!$D$13,Synthèse!$D$10),""))</f>
        <v>1808.0452270018698</v>
      </c>
      <c r="E216" s="4">
        <f>IFERROR(Synthèse!$D$10+CUMPRINC(Synthèse!$D$12/12,Synthèse!$D$13,Synthèse!$D$10,1,ROW()-1,0),"")</f>
        <v>541721.61482152063</v>
      </c>
      <c r="F216" s="1">
        <f t="shared" si="11"/>
        <v>49341</v>
      </c>
    </row>
    <row r="217" spans="1:6" x14ac:dyDescent="0.25">
      <c r="A217" s="6">
        <f t="shared" si="9"/>
        <v>216</v>
      </c>
      <c r="B217" s="7">
        <f t="shared" si="10"/>
        <v>2499.9985060420768</v>
      </c>
      <c r="C217" s="7">
        <f>IF(E217="","",IFERROR(-PPMT(Synthèse!$D$12/12,ROW()-1,Synthèse!$D$13,Synthèse!$D$10),""))</f>
        <v>694.25978997034122</v>
      </c>
      <c r="D217" s="7">
        <f>IF(E217="","",IFERROR(-IPMT(Synthèse!$D$12/12,ROW()-1,Synthèse!$D$13,Synthèse!$D$10),""))</f>
        <v>1805.738716071736</v>
      </c>
      <c r="E217" s="4">
        <f>IFERROR(Synthèse!$D$10+CUMPRINC(Synthèse!$D$12/12,Synthèse!$D$13,Synthèse!$D$10,1,ROW()-1,0),"")</f>
        <v>541027.35503155028</v>
      </c>
      <c r="F217" s="1">
        <f t="shared" si="11"/>
        <v>49369</v>
      </c>
    </row>
    <row r="218" spans="1:6" x14ac:dyDescent="0.25">
      <c r="A218" s="6">
        <f t="shared" si="9"/>
        <v>217</v>
      </c>
      <c r="B218" s="7">
        <f t="shared" si="10"/>
        <v>2499.9985060420768</v>
      </c>
      <c r="C218" s="7">
        <f>IF(E218="","",IFERROR(-PPMT(Synthèse!$D$12/12,ROW()-1,Synthèse!$D$13,Synthèse!$D$10),""))</f>
        <v>696.57398927024235</v>
      </c>
      <c r="D218" s="7">
        <f>IF(E218="","",IFERROR(-IPMT(Synthèse!$D$12/12,ROW()-1,Synthèse!$D$13,Synthèse!$D$10),""))</f>
        <v>1803.4245167718343</v>
      </c>
      <c r="E218" s="4">
        <f>IFERROR(Synthèse!$D$10+CUMPRINC(Synthèse!$D$12/12,Synthèse!$D$13,Synthèse!$D$10,1,ROW()-1,0),"")</f>
        <v>540330.78104228002</v>
      </c>
      <c r="F218" s="1">
        <f t="shared" si="11"/>
        <v>49400</v>
      </c>
    </row>
    <row r="219" spans="1:6" x14ac:dyDescent="0.25">
      <c r="A219" s="6">
        <f t="shared" si="9"/>
        <v>218</v>
      </c>
      <c r="B219" s="7">
        <f t="shared" si="10"/>
        <v>2499.9985060420768</v>
      </c>
      <c r="C219" s="7">
        <f>IF(E219="","",IFERROR(-PPMT(Synthèse!$D$12/12,ROW()-1,Synthèse!$D$13,Synthèse!$D$10),""))</f>
        <v>698.89590256780991</v>
      </c>
      <c r="D219" s="7">
        <f>IF(E219="","",IFERROR(-IPMT(Synthèse!$D$12/12,ROW()-1,Synthèse!$D$13,Synthèse!$D$10),""))</f>
        <v>1801.1026034742672</v>
      </c>
      <c r="E219" s="4">
        <f>IFERROR(Synthèse!$D$10+CUMPRINC(Synthèse!$D$12/12,Synthèse!$D$13,Synthèse!$D$10,1,ROW()-1,0),"")</f>
        <v>539631.88513971225</v>
      </c>
      <c r="F219" s="1">
        <f t="shared" si="11"/>
        <v>49430</v>
      </c>
    </row>
    <row r="220" spans="1:6" x14ac:dyDescent="0.25">
      <c r="A220" s="6">
        <f t="shared" si="9"/>
        <v>219</v>
      </c>
      <c r="B220" s="7">
        <f t="shared" si="10"/>
        <v>2499.9985060420768</v>
      </c>
      <c r="C220" s="7">
        <f>IF(E220="","",IFERROR(-PPMT(Synthèse!$D$12/12,ROW()-1,Synthèse!$D$13,Synthèse!$D$10),""))</f>
        <v>701.22555557636929</v>
      </c>
      <c r="D220" s="7">
        <f>IF(E220="","",IFERROR(-IPMT(Synthèse!$D$12/12,ROW()-1,Synthèse!$D$13,Synthèse!$D$10),""))</f>
        <v>1798.7729504657077</v>
      </c>
      <c r="E220" s="4">
        <f>IFERROR(Synthèse!$D$10+CUMPRINC(Synthèse!$D$12/12,Synthèse!$D$13,Synthèse!$D$10,1,ROW()-1,0),"")</f>
        <v>538930.65958413586</v>
      </c>
      <c r="F220" s="1">
        <f t="shared" si="11"/>
        <v>49461</v>
      </c>
    </row>
    <row r="221" spans="1:6" x14ac:dyDescent="0.25">
      <c r="A221" s="6">
        <f t="shared" si="9"/>
        <v>220</v>
      </c>
      <c r="B221" s="7">
        <f t="shared" si="10"/>
        <v>2499.9985060420768</v>
      </c>
      <c r="C221" s="7">
        <f>IF(E221="","",IFERROR(-PPMT(Synthèse!$D$12/12,ROW()-1,Synthèse!$D$13,Synthèse!$D$10),""))</f>
        <v>703.5629740949571</v>
      </c>
      <c r="D221" s="7">
        <f>IF(E221="","",IFERROR(-IPMT(Synthèse!$D$12/12,ROW()-1,Synthèse!$D$13,Synthèse!$D$10),""))</f>
        <v>1796.4355319471197</v>
      </c>
      <c r="E221" s="4">
        <f>IFERROR(Synthèse!$D$10+CUMPRINC(Synthèse!$D$12/12,Synthèse!$D$13,Synthèse!$D$10,1,ROW()-1,0),"")</f>
        <v>538227.09661004087</v>
      </c>
      <c r="F221" s="1">
        <f t="shared" si="11"/>
        <v>49491</v>
      </c>
    </row>
    <row r="222" spans="1:6" x14ac:dyDescent="0.25">
      <c r="A222" s="6">
        <f t="shared" si="9"/>
        <v>221</v>
      </c>
      <c r="B222" s="7">
        <f t="shared" si="10"/>
        <v>2499.9985060420768</v>
      </c>
      <c r="C222" s="7">
        <f>IF(E222="","",IFERROR(-PPMT(Synthèse!$D$12/12,ROW()-1,Synthèse!$D$13,Synthèse!$D$10),""))</f>
        <v>705.90818400860701</v>
      </c>
      <c r="D222" s="7">
        <f>IF(E222="","",IFERROR(-IPMT(Synthèse!$D$12/12,ROW()-1,Synthèse!$D$13,Synthèse!$D$10),""))</f>
        <v>1794.0903220334701</v>
      </c>
      <c r="E222" s="4">
        <f>IFERROR(Synthèse!$D$10+CUMPRINC(Synthèse!$D$12/12,Synthèse!$D$13,Synthèse!$D$10,1,ROW()-1,0),"")</f>
        <v>537521.18842603231</v>
      </c>
      <c r="F222" s="1">
        <f t="shared" si="11"/>
        <v>49522</v>
      </c>
    </row>
    <row r="223" spans="1:6" x14ac:dyDescent="0.25">
      <c r="A223" s="6">
        <f t="shared" si="9"/>
        <v>222</v>
      </c>
      <c r="B223" s="7">
        <f t="shared" si="10"/>
        <v>2499.9985060420768</v>
      </c>
      <c r="C223" s="7">
        <f>IF(E223="","",IFERROR(-PPMT(Synthèse!$D$12/12,ROW()-1,Synthèse!$D$13,Synthèse!$D$10),""))</f>
        <v>708.26121128863576</v>
      </c>
      <c r="D223" s="7">
        <f>IF(E223="","",IFERROR(-IPMT(Synthèse!$D$12/12,ROW()-1,Synthèse!$D$13,Synthèse!$D$10),""))</f>
        <v>1791.7372947534411</v>
      </c>
      <c r="E223" s="4">
        <f>IFERROR(Synthèse!$D$10+CUMPRINC(Synthèse!$D$12/12,Synthèse!$D$13,Synthèse!$D$10,1,ROW()-1,0),"")</f>
        <v>536812.92721474369</v>
      </c>
      <c r="F223" s="1">
        <f t="shared" si="11"/>
        <v>49553</v>
      </c>
    </row>
    <row r="224" spans="1:6" x14ac:dyDescent="0.25">
      <c r="A224" s="6">
        <f t="shared" si="9"/>
        <v>223</v>
      </c>
      <c r="B224" s="7">
        <f t="shared" si="10"/>
        <v>2499.9985060420768</v>
      </c>
      <c r="C224" s="7">
        <f>IF(E224="","",IFERROR(-PPMT(Synthèse!$D$12/12,ROW()-1,Synthèse!$D$13,Synthèse!$D$10),""))</f>
        <v>710.62208199293116</v>
      </c>
      <c r="D224" s="7">
        <f>IF(E224="","",IFERROR(-IPMT(Synthèse!$D$12/12,ROW()-1,Synthèse!$D$13,Synthèse!$D$10),""))</f>
        <v>1789.3764240491457</v>
      </c>
      <c r="E224" s="4">
        <f>IFERROR(Synthèse!$D$10+CUMPRINC(Synthèse!$D$12/12,Synthèse!$D$13,Synthèse!$D$10,1,ROW()-1,0),"")</f>
        <v>536102.30513275077</v>
      </c>
      <c r="F224" s="1">
        <f t="shared" si="11"/>
        <v>49583</v>
      </c>
    </row>
    <row r="225" spans="1:6" x14ac:dyDescent="0.25">
      <c r="A225" s="6">
        <f t="shared" si="9"/>
        <v>224</v>
      </c>
      <c r="B225" s="7">
        <f t="shared" si="10"/>
        <v>2499.9985060420768</v>
      </c>
      <c r="C225" s="7">
        <f>IF(E225="","",IFERROR(-PPMT(Synthèse!$D$12/12,ROW()-1,Synthèse!$D$13,Synthèse!$D$10),""))</f>
        <v>712.99082226624091</v>
      </c>
      <c r="D225" s="7">
        <f>IF(E225="","",IFERROR(-IPMT(Synthèse!$D$12/12,ROW()-1,Synthèse!$D$13,Synthèse!$D$10),""))</f>
        <v>1787.0076837758361</v>
      </c>
      <c r="E225" s="4">
        <f>IFERROR(Synthèse!$D$10+CUMPRINC(Synthèse!$D$12/12,Synthèse!$D$13,Synthèse!$D$10,1,ROW()-1,0),"")</f>
        <v>535389.31431048457</v>
      </c>
      <c r="F225" s="1">
        <f t="shared" si="11"/>
        <v>49614</v>
      </c>
    </row>
    <row r="226" spans="1:6" x14ac:dyDescent="0.25">
      <c r="A226" s="6">
        <f t="shared" si="9"/>
        <v>225</v>
      </c>
      <c r="B226" s="7">
        <f t="shared" si="10"/>
        <v>2499.9985060420768</v>
      </c>
      <c r="C226" s="7">
        <f>IF(E226="","",IFERROR(-PPMT(Synthèse!$D$12/12,ROW()-1,Synthèse!$D$13,Synthèse!$D$10),""))</f>
        <v>715.36745834046178</v>
      </c>
      <c r="D226" s="7">
        <f>IF(E226="","",IFERROR(-IPMT(Synthèse!$D$12/12,ROW()-1,Synthèse!$D$13,Synthèse!$D$10),""))</f>
        <v>1784.6310477016154</v>
      </c>
      <c r="E226" s="4">
        <f>IFERROR(Synthèse!$D$10+CUMPRINC(Synthèse!$D$12/12,Synthèse!$D$13,Synthèse!$D$10,1,ROW()-1,0),"")</f>
        <v>534673.94685214409</v>
      </c>
      <c r="F226" s="1">
        <f t="shared" si="11"/>
        <v>49644</v>
      </c>
    </row>
    <row r="227" spans="1:6" x14ac:dyDescent="0.25">
      <c r="A227" s="6">
        <f t="shared" si="9"/>
        <v>226</v>
      </c>
      <c r="B227" s="7">
        <f t="shared" si="10"/>
        <v>2499.9985060420768</v>
      </c>
      <c r="C227" s="7">
        <f>IF(E227="","",IFERROR(-PPMT(Synthèse!$D$12/12,ROW()-1,Synthèse!$D$13,Synthèse!$D$10),""))</f>
        <v>717.75201653493002</v>
      </c>
      <c r="D227" s="7">
        <f>IF(E227="","",IFERROR(-IPMT(Synthèse!$D$12/12,ROW()-1,Synthèse!$D$13,Synthèse!$D$10),""))</f>
        <v>1782.2464895071471</v>
      </c>
      <c r="E227" s="4">
        <f>IFERROR(Synthèse!$D$10+CUMPRINC(Synthèse!$D$12/12,Synthèse!$D$13,Synthèse!$D$10,1,ROW()-1,0),"")</f>
        <v>533956.19483560906</v>
      </c>
      <c r="F227" s="1">
        <f t="shared" si="11"/>
        <v>49675</v>
      </c>
    </row>
    <row r="228" spans="1:6" x14ac:dyDescent="0.25">
      <c r="A228" s="6">
        <f t="shared" si="9"/>
        <v>227</v>
      </c>
      <c r="B228" s="7">
        <f t="shared" si="10"/>
        <v>2499.9985060420768</v>
      </c>
      <c r="C228" s="7">
        <f>IF(E228="","",IFERROR(-PPMT(Synthèse!$D$12/12,ROW()-1,Synthèse!$D$13,Synthèse!$D$10),""))</f>
        <v>720.144523256713</v>
      </c>
      <c r="D228" s="7">
        <f>IF(E228="","",IFERROR(-IPMT(Synthèse!$D$12/12,ROW()-1,Synthèse!$D$13,Synthèse!$D$10),""))</f>
        <v>1779.853982785364</v>
      </c>
      <c r="E228" s="4">
        <f>IFERROR(Synthèse!$D$10+CUMPRINC(Synthèse!$D$12/12,Synthèse!$D$13,Synthèse!$D$10,1,ROW()-1,0),"")</f>
        <v>533236.05031235237</v>
      </c>
      <c r="F228" s="1">
        <f t="shared" si="11"/>
        <v>49706</v>
      </c>
    </row>
    <row r="229" spans="1:6" x14ac:dyDescent="0.25">
      <c r="A229" s="6">
        <f t="shared" si="9"/>
        <v>228</v>
      </c>
      <c r="B229" s="7">
        <f t="shared" si="10"/>
        <v>2499.9985060420768</v>
      </c>
      <c r="C229" s="7">
        <f>IF(E229="","",IFERROR(-PPMT(Synthèse!$D$12/12,ROW()-1,Synthèse!$D$13,Synthèse!$D$10),""))</f>
        <v>722.54500500090217</v>
      </c>
      <c r="D229" s="7">
        <f>IF(E229="","",IFERROR(-IPMT(Synthèse!$D$12/12,ROW()-1,Synthèse!$D$13,Synthèse!$D$10),""))</f>
        <v>1777.4535010411751</v>
      </c>
      <c r="E229" s="4">
        <f>IFERROR(Synthèse!$D$10+CUMPRINC(Synthèse!$D$12/12,Synthèse!$D$13,Synthèse!$D$10,1,ROW()-1,0),"")</f>
        <v>532513.50530735147</v>
      </c>
      <c r="F229" s="1">
        <f t="shared" si="11"/>
        <v>49735</v>
      </c>
    </row>
    <row r="230" spans="1:6" x14ac:dyDescent="0.25">
      <c r="A230" s="6">
        <f t="shared" si="9"/>
        <v>229</v>
      </c>
      <c r="B230" s="7">
        <f t="shared" si="10"/>
        <v>2499.9985060420768</v>
      </c>
      <c r="C230" s="7">
        <f>IF(E230="","",IFERROR(-PPMT(Synthèse!$D$12/12,ROW()-1,Synthèse!$D$13,Synthèse!$D$10),""))</f>
        <v>724.95348835090522</v>
      </c>
      <c r="D230" s="7">
        <f>IF(E230="","",IFERROR(-IPMT(Synthèse!$D$12/12,ROW()-1,Synthèse!$D$13,Synthèse!$D$10),""))</f>
        <v>1775.045017691172</v>
      </c>
      <c r="E230" s="4">
        <f>IFERROR(Synthèse!$D$10+CUMPRINC(Synthèse!$D$12/12,Synthèse!$D$13,Synthèse!$D$10,1,ROW()-1,0),"")</f>
        <v>531788.55181900063</v>
      </c>
      <c r="F230" s="1">
        <f t="shared" si="11"/>
        <v>49766</v>
      </c>
    </row>
    <row r="231" spans="1:6" x14ac:dyDescent="0.25">
      <c r="A231" s="6">
        <f t="shared" si="9"/>
        <v>230</v>
      </c>
      <c r="B231" s="7">
        <f t="shared" si="10"/>
        <v>2499.9985060420768</v>
      </c>
      <c r="C231" s="7">
        <f>IF(E231="","",IFERROR(-PPMT(Synthèse!$D$12/12,ROW()-1,Synthèse!$D$13,Synthèse!$D$10),""))</f>
        <v>727.36999997874159</v>
      </c>
      <c r="D231" s="7">
        <f>IF(E231="","",IFERROR(-IPMT(Synthèse!$D$12/12,ROW()-1,Synthèse!$D$13,Synthèse!$D$10),""))</f>
        <v>1772.6285060633356</v>
      </c>
      <c r="E231" s="4">
        <f>IFERROR(Synthèse!$D$10+CUMPRINC(Synthèse!$D$12/12,Synthèse!$D$13,Synthèse!$D$10,1,ROW()-1,0),"")</f>
        <v>531061.18181902182</v>
      </c>
      <c r="F231" s="1">
        <f t="shared" si="11"/>
        <v>49796</v>
      </c>
    </row>
    <row r="232" spans="1:6" x14ac:dyDescent="0.25">
      <c r="A232" s="6">
        <f t="shared" si="9"/>
        <v>231</v>
      </c>
      <c r="B232" s="7">
        <f t="shared" si="10"/>
        <v>2499.9985060420768</v>
      </c>
      <c r="C232" s="7">
        <f>IF(E232="","",IFERROR(-PPMT(Synthèse!$D$12/12,ROW()-1,Synthèse!$D$13,Synthèse!$D$10),""))</f>
        <v>729.79456664533711</v>
      </c>
      <c r="D232" s="7">
        <f>IF(E232="","",IFERROR(-IPMT(Synthèse!$D$12/12,ROW()-1,Synthèse!$D$13,Synthèse!$D$10),""))</f>
        <v>1770.20393939674</v>
      </c>
      <c r="E232" s="4">
        <f>IFERROR(Synthèse!$D$10+CUMPRINC(Synthèse!$D$12/12,Synthèse!$D$13,Synthèse!$D$10,1,ROW()-1,0),"")</f>
        <v>530331.38725237653</v>
      </c>
      <c r="F232" s="1">
        <f t="shared" si="11"/>
        <v>49827</v>
      </c>
    </row>
    <row r="233" spans="1:6" x14ac:dyDescent="0.25">
      <c r="A233" s="6">
        <f t="shared" si="9"/>
        <v>232</v>
      </c>
      <c r="B233" s="7">
        <f t="shared" si="10"/>
        <v>2499.9985060420768</v>
      </c>
      <c r="C233" s="7">
        <f>IF(E233="","",IFERROR(-PPMT(Synthèse!$D$12/12,ROW()-1,Synthèse!$D$13,Synthèse!$D$10),""))</f>
        <v>732.22721520082155</v>
      </c>
      <c r="D233" s="7">
        <f>IF(E233="","",IFERROR(-IPMT(Synthèse!$D$12/12,ROW()-1,Synthèse!$D$13,Synthèse!$D$10),""))</f>
        <v>1767.7712908412552</v>
      </c>
      <c r="E233" s="4">
        <f>IFERROR(Synthèse!$D$10+CUMPRINC(Synthèse!$D$12/12,Synthèse!$D$13,Synthèse!$D$10,1,ROW()-1,0),"")</f>
        <v>529599.16003717575</v>
      </c>
      <c r="F233" s="1">
        <f t="shared" si="11"/>
        <v>49857</v>
      </c>
    </row>
    <row r="234" spans="1:6" x14ac:dyDescent="0.25">
      <c r="A234" s="6">
        <f t="shared" si="9"/>
        <v>233</v>
      </c>
      <c r="B234" s="7">
        <f t="shared" si="10"/>
        <v>2499.9985060420768</v>
      </c>
      <c r="C234" s="7">
        <f>IF(E234="","",IFERROR(-PPMT(Synthèse!$D$12/12,ROW()-1,Synthèse!$D$13,Synthèse!$D$10),""))</f>
        <v>734.66797258482438</v>
      </c>
      <c r="D234" s="7">
        <f>IF(E234="","",IFERROR(-IPMT(Synthèse!$D$12/12,ROW()-1,Synthèse!$D$13,Synthèse!$D$10),""))</f>
        <v>1765.3305334572526</v>
      </c>
      <c r="E234" s="4">
        <f>IFERROR(Synthèse!$D$10+CUMPRINC(Synthèse!$D$12/12,Synthèse!$D$13,Synthèse!$D$10,1,ROW()-1,0),"")</f>
        <v>528864.49206459092</v>
      </c>
      <c r="F234" s="1">
        <f t="shared" si="11"/>
        <v>49888</v>
      </c>
    </row>
    <row r="235" spans="1:6" x14ac:dyDescent="0.25">
      <c r="A235" s="6">
        <f t="shared" si="9"/>
        <v>234</v>
      </c>
      <c r="B235" s="7">
        <f t="shared" si="10"/>
        <v>2499.9985060420768</v>
      </c>
      <c r="C235" s="7">
        <f>IF(E235="","",IFERROR(-PPMT(Synthèse!$D$12/12,ROW()-1,Synthèse!$D$13,Synthèse!$D$10),""))</f>
        <v>737.11686582677385</v>
      </c>
      <c r="D235" s="7">
        <f>IF(E235="","",IFERROR(-IPMT(Synthèse!$D$12/12,ROW()-1,Synthèse!$D$13,Synthèse!$D$10),""))</f>
        <v>1762.8816402153032</v>
      </c>
      <c r="E235" s="4">
        <f>IFERROR(Synthèse!$D$10+CUMPRINC(Synthèse!$D$12/12,Synthèse!$D$13,Synthèse!$D$10,1,ROW()-1,0),"")</f>
        <v>528127.37519876403</v>
      </c>
      <c r="F235" s="1">
        <f t="shared" si="11"/>
        <v>49919</v>
      </c>
    </row>
    <row r="236" spans="1:6" x14ac:dyDescent="0.25">
      <c r="A236" s="6">
        <f t="shared" si="9"/>
        <v>235</v>
      </c>
      <c r="B236" s="7">
        <f t="shared" si="10"/>
        <v>2499.9985060420768</v>
      </c>
      <c r="C236" s="7">
        <f>IF(E236="","",IFERROR(-PPMT(Synthèse!$D$12/12,ROW()-1,Synthèse!$D$13,Synthèse!$D$10),""))</f>
        <v>739.57392204619646</v>
      </c>
      <c r="D236" s="7">
        <f>IF(E236="","",IFERROR(-IPMT(Synthèse!$D$12/12,ROW()-1,Synthèse!$D$13,Synthèse!$D$10),""))</f>
        <v>1760.4245839958805</v>
      </c>
      <c r="E236" s="4">
        <f>IFERROR(Synthèse!$D$10+CUMPRINC(Synthèse!$D$12/12,Synthèse!$D$13,Synthèse!$D$10,1,ROW()-1,0),"")</f>
        <v>527387.8012767178</v>
      </c>
      <c r="F236" s="1">
        <f t="shared" si="11"/>
        <v>49949</v>
      </c>
    </row>
    <row r="237" spans="1:6" x14ac:dyDescent="0.25">
      <c r="A237" s="6">
        <f t="shared" si="9"/>
        <v>236</v>
      </c>
      <c r="B237" s="7">
        <f t="shared" si="10"/>
        <v>2499.9985060420768</v>
      </c>
      <c r="C237" s="7">
        <f>IF(E237="","",IFERROR(-PPMT(Synthèse!$D$12/12,ROW()-1,Synthèse!$D$13,Synthèse!$D$10),""))</f>
        <v>742.03916845301717</v>
      </c>
      <c r="D237" s="7">
        <f>IF(E237="","",IFERROR(-IPMT(Synthèse!$D$12/12,ROW()-1,Synthèse!$D$13,Synthèse!$D$10),""))</f>
        <v>1757.9593375890599</v>
      </c>
      <c r="E237" s="4">
        <f>IFERROR(Synthèse!$D$10+CUMPRINC(Synthèse!$D$12/12,Synthèse!$D$13,Synthèse!$D$10,1,ROW()-1,0),"")</f>
        <v>526645.76210826484</v>
      </c>
      <c r="F237" s="1">
        <f t="shared" si="11"/>
        <v>49980</v>
      </c>
    </row>
    <row r="238" spans="1:6" x14ac:dyDescent="0.25">
      <c r="A238" s="6">
        <f t="shared" si="9"/>
        <v>237</v>
      </c>
      <c r="B238" s="7">
        <f t="shared" si="10"/>
        <v>2499.9985060420768</v>
      </c>
      <c r="C238" s="7">
        <f>IF(E238="","",IFERROR(-PPMT(Synthèse!$D$12/12,ROW()-1,Synthèse!$D$13,Synthèse!$D$10),""))</f>
        <v>744.51263234786052</v>
      </c>
      <c r="D238" s="7">
        <f>IF(E238="","",IFERROR(-IPMT(Synthèse!$D$12/12,ROW()-1,Synthèse!$D$13,Synthèse!$D$10),""))</f>
        <v>1755.4858736942167</v>
      </c>
      <c r="E238" s="4">
        <f>IFERROR(Synthèse!$D$10+CUMPRINC(Synthèse!$D$12/12,Synthèse!$D$13,Synthèse!$D$10,1,ROW()-1,0),"")</f>
        <v>525901.24947591696</v>
      </c>
      <c r="F238" s="1">
        <f t="shared" si="11"/>
        <v>50010</v>
      </c>
    </row>
    <row r="239" spans="1:6" x14ac:dyDescent="0.25">
      <c r="A239" s="6">
        <f t="shared" si="9"/>
        <v>238</v>
      </c>
      <c r="B239" s="7">
        <f t="shared" si="10"/>
        <v>2499.9985060420768</v>
      </c>
      <c r="C239" s="7">
        <f>IF(E239="","",IFERROR(-PPMT(Synthèse!$D$12/12,ROW()-1,Synthèse!$D$13,Synthèse!$D$10),""))</f>
        <v>746.99434112235349</v>
      </c>
      <c r="D239" s="7">
        <f>IF(E239="","",IFERROR(-IPMT(Synthèse!$D$12/12,ROW()-1,Synthèse!$D$13,Synthèse!$D$10),""))</f>
        <v>1753.0041649197233</v>
      </c>
      <c r="E239" s="4">
        <f>IFERROR(Synthèse!$D$10+CUMPRINC(Synthèse!$D$12/12,Synthèse!$D$13,Synthèse!$D$10,1,ROW()-1,0),"")</f>
        <v>525154.25513479463</v>
      </c>
      <c r="F239" s="1">
        <f t="shared" si="11"/>
        <v>50041</v>
      </c>
    </row>
    <row r="240" spans="1:6" x14ac:dyDescent="0.25">
      <c r="A240" s="6">
        <f t="shared" si="9"/>
        <v>239</v>
      </c>
      <c r="B240" s="7">
        <f t="shared" si="10"/>
        <v>2499.9985060420768</v>
      </c>
      <c r="C240" s="7">
        <f>IF(E240="","",IFERROR(-PPMT(Synthèse!$D$12/12,ROW()-1,Synthèse!$D$13,Synthèse!$D$10),""))</f>
        <v>749.48432225942781</v>
      </c>
      <c r="D240" s="7">
        <f>IF(E240="","",IFERROR(-IPMT(Synthèse!$D$12/12,ROW()-1,Synthèse!$D$13,Synthèse!$D$10),""))</f>
        <v>1750.5141837826493</v>
      </c>
      <c r="E240" s="4">
        <f>IFERROR(Synthèse!$D$10+CUMPRINC(Synthèse!$D$12/12,Synthèse!$D$13,Synthèse!$D$10,1,ROW()-1,0),"")</f>
        <v>524404.77081253519</v>
      </c>
      <c r="F240" s="1">
        <f t="shared" si="11"/>
        <v>50072</v>
      </c>
    </row>
    <row r="241" spans="1:6" x14ac:dyDescent="0.25">
      <c r="A241" s="6">
        <f t="shared" si="9"/>
        <v>240</v>
      </c>
      <c r="B241" s="7">
        <f t="shared" si="10"/>
        <v>2499.9985060420768</v>
      </c>
      <c r="C241" s="7">
        <f>IF(E241="","",IFERROR(-PPMT(Synthèse!$D$12/12,ROW()-1,Synthèse!$D$13,Synthèse!$D$10),""))</f>
        <v>751.98260333362589</v>
      </c>
      <c r="D241" s="7">
        <f>IF(E241="","",IFERROR(-IPMT(Synthèse!$D$12/12,ROW()-1,Synthèse!$D$13,Synthèse!$D$10),""))</f>
        <v>1748.0159027084512</v>
      </c>
      <c r="E241" s="4">
        <f>IFERROR(Synthèse!$D$10+CUMPRINC(Synthèse!$D$12/12,Synthèse!$D$13,Synthèse!$D$10,1,ROW()-1,0),"")</f>
        <v>523652.78820920159</v>
      </c>
      <c r="F241" s="1">
        <f t="shared" si="11"/>
        <v>50100</v>
      </c>
    </row>
    <row r="242" spans="1:6" x14ac:dyDescent="0.25">
      <c r="A242" s="6">
        <f t="shared" si="9"/>
        <v>241</v>
      </c>
      <c r="B242" s="7">
        <f t="shared" si="10"/>
        <v>2499.9985060420768</v>
      </c>
      <c r="C242" s="7">
        <f>IF(E242="","",IFERROR(-PPMT(Synthèse!$D$12/12,ROW()-1,Synthèse!$D$13,Synthèse!$D$10),""))</f>
        <v>754.48921201140467</v>
      </c>
      <c r="D242" s="7">
        <f>IF(E242="","",IFERROR(-IPMT(Synthèse!$D$12/12,ROW()-1,Synthèse!$D$13,Synthèse!$D$10),""))</f>
        <v>1745.5092940306722</v>
      </c>
      <c r="E242" s="4">
        <f>IFERROR(Synthèse!$D$10+CUMPRINC(Synthèse!$D$12/12,Synthèse!$D$13,Synthèse!$D$10,1,ROW()-1,0),"")</f>
        <v>522898.2989971902</v>
      </c>
      <c r="F242" s="1">
        <f t="shared" si="11"/>
        <v>50131</v>
      </c>
    </row>
    <row r="243" spans="1:6" x14ac:dyDescent="0.25">
      <c r="A243" s="6">
        <f t="shared" si="9"/>
        <v>242</v>
      </c>
      <c r="B243" s="7">
        <f t="shared" si="10"/>
        <v>2499.9985060420768</v>
      </c>
      <c r="C243" s="7">
        <f>IF(E243="","",IFERROR(-PPMT(Synthèse!$D$12/12,ROW()-1,Synthèse!$D$13,Synthèse!$D$10),""))</f>
        <v>757.00417605144276</v>
      </c>
      <c r="D243" s="7">
        <f>IF(E243="","",IFERROR(-IPMT(Synthèse!$D$12/12,ROW()-1,Synthèse!$D$13,Synthèse!$D$10),""))</f>
        <v>1742.994329990634</v>
      </c>
      <c r="E243" s="4">
        <f>IFERROR(Synthèse!$D$10+CUMPRINC(Synthèse!$D$12/12,Synthèse!$D$13,Synthèse!$D$10,1,ROW()-1,0),"")</f>
        <v>522141.29482113873</v>
      </c>
      <c r="F243" s="1">
        <f t="shared" si="11"/>
        <v>50161</v>
      </c>
    </row>
    <row r="244" spans="1:6" x14ac:dyDescent="0.25">
      <c r="A244" s="6">
        <f t="shared" si="9"/>
        <v>243</v>
      </c>
      <c r="B244" s="7">
        <f t="shared" si="10"/>
        <v>2499.9985060420768</v>
      </c>
      <c r="C244" s="7">
        <f>IF(E244="","",IFERROR(-PPMT(Synthèse!$D$12/12,ROW()-1,Synthèse!$D$13,Synthèse!$D$10),""))</f>
        <v>759.52752330494764</v>
      </c>
      <c r="D244" s="7">
        <f>IF(E244="","",IFERROR(-IPMT(Synthèse!$D$12/12,ROW()-1,Synthèse!$D$13,Synthèse!$D$10),""))</f>
        <v>1740.4709827371294</v>
      </c>
      <c r="E244" s="4">
        <f>IFERROR(Synthèse!$D$10+CUMPRINC(Synthèse!$D$12/12,Synthèse!$D$13,Synthèse!$D$10,1,ROW()-1,0),"")</f>
        <v>521381.76729783381</v>
      </c>
      <c r="F244" s="1">
        <f t="shared" si="11"/>
        <v>50192</v>
      </c>
    </row>
    <row r="245" spans="1:6" x14ac:dyDescent="0.25">
      <c r="A245" s="6">
        <f t="shared" si="9"/>
        <v>244</v>
      </c>
      <c r="B245" s="7">
        <f t="shared" si="10"/>
        <v>2499.9985060420768</v>
      </c>
      <c r="C245" s="7">
        <f>IF(E245="","",IFERROR(-PPMT(Synthèse!$D$12/12,ROW()-1,Synthèse!$D$13,Synthèse!$D$10),""))</f>
        <v>762.05928171596395</v>
      </c>
      <c r="D245" s="7">
        <f>IF(E245="","",IFERROR(-IPMT(Synthèse!$D$12/12,ROW()-1,Synthèse!$D$13,Synthèse!$D$10),""))</f>
        <v>1737.9392243261129</v>
      </c>
      <c r="E245" s="4">
        <f>IFERROR(Synthèse!$D$10+CUMPRINC(Synthèse!$D$12/12,Synthèse!$D$13,Synthèse!$D$10,1,ROW()-1,0),"")</f>
        <v>520619.7080161178</v>
      </c>
      <c r="F245" s="1">
        <f t="shared" si="11"/>
        <v>50222</v>
      </c>
    </row>
    <row r="246" spans="1:6" x14ac:dyDescent="0.25">
      <c r="A246" s="6">
        <f t="shared" si="9"/>
        <v>245</v>
      </c>
      <c r="B246" s="7">
        <f t="shared" si="10"/>
        <v>2499.9985060420768</v>
      </c>
      <c r="C246" s="7">
        <f>IF(E246="","",IFERROR(-PPMT(Synthèse!$D$12/12,ROW()-1,Synthèse!$D$13,Synthèse!$D$10),""))</f>
        <v>764.59947932168404</v>
      </c>
      <c r="D246" s="7">
        <f>IF(E246="","",IFERROR(-IPMT(Synthèse!$D$12/12,ROW()-1,Synthèse!$D$13,Synthèse!$D$10),""))</f>
        <v>1735.3990267203931</v>
      </c>
      <c r="E246" s="4">
        <f>IFERROR(Synthèse!$D$10+CUMPRINC(Synthèse!$D$12/12,Synthèse!$D$13,Synthèse!$D$10,1,ROW()-1,0),"")</f>
        <v>519855.10853679618</v>
      </c>
      <c r="F246" s="1">
        <f t="shared" si="11"/>
        <v>50253</v>
      </c>
    </row>
    <row r="247" spans="1:6" x14ac:dyDescent="0.25">
      <c r="A247" s="6">
        <f t="shared" si="9"/>
        <v>246</v>
      </c>
      <c r="B247" s="7">
        <f t="shared" si="10"/>
        <v>2499.9985060420768</v>
      </c>
      <c r="C247" s="7">
        <f>IF(E247="","",IFERROR(-PPMT(Synthèse!$D$12/12,ROW()-1,Synthèse!$D$13,Synthèse!$D$10),""))</f>
        <v>767.14814425275608</v>
      </c>
      <c r="D247" s="7">
        <f>IF(E247="","",IFERROR(-IPMT(Synthèse!$D$12/12,ROW()-1,Synthèse!$D$13,Synthèse!$D$10),""))</f>
        <v>1732.8503617893209</v>
      </c>
      <c r="E247" s="4">
        <f>IFERROR(Synthèse!$D$10+CUMPRINC(Synthèse!$D$12/12,Synthèse!$D$13,Synthèse!$D$10,1,ROW()-1,0),"")</f>
        <v>519087.96039254341</v>
      </c>
      <c r="F247" s="1">
        <f t="shared" si="11"/>
        <v>50284</v>
      </c>
    </row>
    <row r="248" spans="1:6" x14ac:dyDescent="0.25">
      <c r="A248" s="6">
        <f t="shared" si="9"/>
        <v>247</v>
      </c>
      <c r="B248" s="7">
        <f t="shared" si="10"/>
        <v>2499.9985060420768</v>
      </c>
      <c r="C248" s="7">
        <f>IF(E248="","",IFERROR(-PPMT(Synthèse!$D$12/12,ROW()-1,Synthèse!$D$13,Synthèse!$D$10),""))</f>
        <v>769.70530473359861</v>
      </c>
      <c r="D248" s="7">
        <f>IF(E248="","",IFERROR(-IPMT(Synthèse!$D$12/12,ROW()-1,Synthèse!$D$13,Synthèse!$D$10),""))</f>
        <v>1730.2932013084783</v>
      </c>
      <c r="E248" s="4">
        <f>IFERROR(Synthèse!$D$10+CUMPRINC(Synthèse!$D$12/12,Synthèse!$D$13,Synthèse!$D$10,1,ROW()-1,0),"")</f>
        <v>518318.25508780981</v>
      </c>
      <c r="F248" s="1">
        <f t="shared" si="11"/>
        <v>50314</v>
      </c>
    </row>
    <row r="249" spans="1:6" x14ac:dyDescent="0.25">
      <c r="A249" s="6">
        <f t="shared" si="9"/>
        <v>248</v>
      </c>
      <c r="B249" s="7">
        <f t="shared" si="10"/>
        <v>2499.9985060420768</v>
      </c>
      <c r="C249" s="7">
        <f>IF(E249="","",IFERROR(-PPMT(Synthèse!$D$12/12,ROW()-1,Synthèse!$D$13,Synthèse!$D$10),""))</f>
        <v>772.27098908271068</v>
      </c>
      <c r="D249" s="7">
        <f>IF(E249="","",IFERROR(-IPMT(Synthèse!$D$12/12,ROW()-1,Synthèse!$D$13,Synthèse!$D$10),""))</f>
        <v>1727.7275169593661</v>
      </c>
      <c r="E249" s="4">
        <f>IFERROR(Synthèse!$D$10+CUMPRINC(Synthèse!$D$12/12,Synthèse!$D$13,Synthèse!$D$10,1,ROW()-1,0),"")</f>
        <v>517545.98409872712</v>
      </c>
      <c r="F249" s="1">
        <f t="shared" si="11"/>
        <v>50345</v>
      </c>
    </row>
    <row r="250" spans="1:6" x14ac:dyDescent="0.25">
      <c r="A250" s="6">
        <f t="shared" si="9"/>
        <v>249</v>
      </c>
      <c r="B250" s="7">
        <f t="shared" si="10"/>
        <v>2499.9985060420768</v>
      </c>
      <c r="C250" s="7">
        <f>IF(E250="","",IFERROR(-PPMT(Synthèse!$D$12/12,ROW()-1,Synthèse!$D$13,Synthèse!$D$10),""))</f>
        <v>774.84522571298635</v>
      </c>
      <c r="D250" s="7">
        <f>IF(E250="","",IFERROR(-IPMT(Synthèse!$D$12/12,ROW()-1,Synthèse!$D$13,Synthèse!$D$10),""))</f>
        <v>1725.1532803290906</v>
      </c>
      <c r="E250" s="4">
        <f>IFERROR(Synthèse!$D$10+CUMPRINC(Synthèse!$D$12/12,Synthèse!$D$13,Synthèse!$D$10,1,ROW()-1,0),"")</f>
        <v>516771.13887301413</v>
      </c>
      <c r="F250" s="1">
        <f t="shared" si="11"/>
        <v>50375</v>
      </c>
    </row>
    <row r="251" spans="1:6" x14ac:dyDescent="0.25">
      <c r="A251" s="6">
        <f t="shared" si="9"/>
        <v>250</v>
      </c>
      <c r="B251" s="7">
        <f t="shared" si="10"/>
        <v>2499.9985060420768</v>
      </c>
      <c r="C251" s="7">
        <f>IF(E251="","",IFERROR(-PPMT(Synthèse!$D$12/12,ROW()-1,Synthèse!$D$13,Synthèse!$D$10),""))</f>
        <v>777.42804313202964</v>
      </c>
      <c r="D251" s="7">
        <f>IF(E251="","",IFERROR(-IPMT(Synthèse!$D$12/12,ROW()-1,Synthèse!$D$13,Synthèse!$D$10),""))</f>
        <v>1722.5704629100474</v>
      </c>
      <c r="E251" s="4">
        <f>IFERROR(Synthèse!$D$10+CUMPRINC(Synthèse!$D$12/12,Synthèse!$D$13,Synthèse!$D$10,1,ROW()-1,0),"")</f>
        <v>515993.71082988207</v>
      </c>
      <c r="F251" s="1">
        <f t="shared" si="11"/>
        <v>50406</v>
      </c>
    </row>
    <row r="252" spans="1:6" x14ac:dyDescent="0.25">
      <c r="A252" s="6">
        <f t="shared" si="9"/>
        <v>251</v>
      </c>
      <c r="B252" s="7">
        <f t="shared" si="10"/>
        <v>2499.9985060420768</v>
      </c>
      <c r="C252" s="7">
        <f>IF(E252="","",IFERROR(-PPMT(Synthèse!$D$12/12,ROW()-1,Synthèse!$D$13,Synthèse!$D$10),""))</f>
        <v>780.01946994246987</v>
      </c>
      <c r="D252" s="7">
        <f>IF(E252="","",IFERROR(-IPMT(Synthèse!$D$12/12,ROW()-1,Synthèse!$D$13,Synthèse!$D$10),""))</f>
        <v>1719.9790360996071</v>
      </c>
      <c r="E252" s="4">
        <f>IFERROR(Synthèse!$D$10+CUMPRINC(Synthèse!$D$12/12,Synthèse!$D$13,Synthèse!$D$10,1,ROW()-1,0),"")</f>
        <v>515213.69135993964</v>
      </c>
      <c r="F252" s="1">
        <f t="shared" si="11"/>
        <v>50437</v>
      </c>
    </row>
    <row r="253" spans="1:6" x14ac:dyDescent="0.25">
      <c r="A253" s="6">
        <f t="shared" si="9"/>
        <v>252</v>
      </c>
      <c r="B253" s="7">
        <f t="shared" si="10"/>
        <v>2499.9985060420768</v>
      </c>
      <c r="C253" s="7">
        <f>IF(E253="","",IFERROR(-PPMT(Synthèse!$D$12/12,ROW()-1,Synthèse!$D$13,Synthèse!$D$10),""))</f>
        <v>782.61953484227809</v>
      </c>
      <c r="D253" s="7">
        <f>IF(E253="","",IFERROR(-IPMT(Synthèse!$D$12/12,ROW()-1,Synthèse!$D$13,Synthèse!$D$10),""))</f>
        <v>1717.3789711997988</v>
      </c>
      <c r="E253" s="4">
        <f>IFERROR(Synthèse!$D$10+CUMPRINC(Synthèse!$D$12/12,Synthèse!$D$13,Synthèse!$D$10,1,ROW()-1,0),"")</f>
        <v>514431.07182509732</v>
      </c>
      <c r="F253" s="1">
        <f t="shared" si="11"/>
        <v>50465</v>
      </c>
    </row>
    <row r="254" spans="1:6" x14ac:dyDescent="0.25">
      <c r="A254" s="6">
        <f t="shared" si="9"/>
        <v>253</v>
      </c>
      <c r="B254" s="7">
        <f t="shared" si="10"/>
        <v>2499.9985060420768</v>
      </c>
      <c r="C254" s="7">
        <f>IF(E254="","",IFERROR(-PPMT(Synthèse!$D$12/12,ROW()-1,Synthèse!$D$13,Synthèse!$D$10),""))</f>
        <v>785.22826662508567</v>
      </c>
      <c r="D254" s="7">
        <f>IF(E254="","",IFERROR(-IPMT(Synthèse!$D$12/12,ROW()-1,Synthèse!$D$13,Synthèse!$D$10),""))</f>
        <v>1714.7702394169914</v>
      </c>
      <c r="E254" s="4">
        <f>IFERROR(Synthèse!$D$10+CUMPRINC(Synthèse!$D$12/12,Synthèse!$D$13,Synthèse!$D$10,1,ROW()-1,0),"")</f>
        <v>513645.84355847223</v>
      </c>
      <c r="F254" s="1">
        <f t="shared" si="11"/>
        <v>50496</v>
      </c>
    </row>
    <row r="255" spans="1:6" x14ac:dyDescent="0.25">
      <c r="A255" s="6">
        <f t="shared" si="9"/>
        <v>254</v>
      </c>
      <c r="B255" s="7">
        <f t="shared" si="10"/>
        <v>2499.9985060420768</v>
      </c>
      <c r="C255" s="7">
        <f>IF(E255="","",IFERROR(-PPMT(Synthèse!$D$12/12,ROW()-1,Synthèse!$D$13,Synthèse!$D$10),""))</f>
        <v>787.84569418050262</v>
      </c>
      <c r="D255" s="7">
        <f>IF(E255="","",IFERROR(-IPMT(Synthèse!$D$12/12,ROW()-1,Synthèse!$D$13,Synthèse!$D$10),""))</f>
        <v>1712.1528118615745</v>
      </c>
      <c r="E255" s="4">
        <f>IFERROR(Synthèse!$D$10+CUMPRINC(Synthèse!$D$12/12,Synthèse!$D$13,Synthèse!$D$10,1,ROW()-1,0),"")</f>
        <v>512857.99786429177</v>
      </c>
      <c r="F255" s="1">
        <f t="shared" si="11"/>
        <v>50526</v>
      </c>
    </row>
    <row r="256" spans="1:6" x14ac:dyDescent="0.25">
      <c r="A256" s="6">
        <f t="shared" si="9"/>
        <v>255</v>
      </c>
      <c r="B256" s="7">
        <f t="shared" si="10"/>
        <v>2499.9985060420768</v>
      </c>
      <c r="C256" s="7">
        <f>IF(E256="","",IFERROR(-PPMT(Synthèse!$D$12/12,ROW()-1,Synthèse!$D$13,Synthèse!$D$10),""))</f>
        <v>790.47184649443739</v>
      </c>
      <c r="D256" s="7">
        <f>IF(E256="","",IFERROR(-IPMT(Synthèse!$D$12/12,ROW()-1,Synthèse!$D$13,Synthèse!$D$10),""))</f>
        <v>1709.5266595476396</v>
      </c>
      <c r="E256" s="4">
        <f>IFERROR(Synthèse!$D$10+CUMPRINC(Synthèse!$D$12/12,Synthèse!$D$13,Synthèse!$D$10,1,ROW()-1,0),"")</f>
        <v>512067.52601779735</v>
      </c>
      <c r="F256" s="1">
        <f t="shared" si="11"/>
        <v>50557</v>
      </c>
    </row>
    <row r="257" spans="1:6" x14ac:dyDescent="0.25">
      <c r="A257" s="6">
        <f t="shared" si="9"/>
        <v>256</v>
      </c>
      <c r="B257" s="7">
        <f t="shared" si="10"/>
        <v>2499.9985060420768</v>
      </c>
      <c r="C257" s="7">
        <f>IF(E257="","",IFERROR(-PPMT(Synthèse!$D$12/12,ROW()-1,Synthèse!$D$13,Synthèse!$D$10),""))</f>
        <v>793.10675264941892</v>
      </c>
      <c r="D257" s="7">
        <f>IF(E257="","",IFERROR(-IPMT(Synthèse!$D$12/12,ROW()-1,Synthèse!$D$13,Synthèse!$D$10),""))</f>
        <v>1706.8917533926578</v>
      </c>
      <c r="E257" s="4">
        <f>IFERROR(Synthèse!$D$10+CUMPRINC(Synthèse!$D$12/12,Synthèse!$D$13,Synthèse!$D$10,1,ROW()-1,0),"")</f>
        <v>511274.41926514788</v>
      </c>
      <c r="F257" s="1">
        <f t="shared" si="11"/>
        <v>50587</v>
      </c>
    </row>
    <row r="258" spans="1:6" x14ac:dyDescent="0.25">
      <c r="A258" s="6">
        <f t="shared" si="9"/>
        <v>257</v>
      </c>
      <c r="B258" s="7">
        <f t="shared" si="10"/>
        <v>2499.9985060420768</v>
      </c>
      <c r="C258" s="7">
        <f>IF(E258="","",IFERROR(-PPMT(Synthèse!$D$12/12,ROW()-1,Synthèse!$D$13,Synthèse!$D$10),""))</f>
        <v>795.75044182491706</v>
      </c>
      <c r="D258" s="7">
        <f>IF(E258="","",IFERROR(-IPMT(Synthèse!$D$12/12,ROW()-1,Synthèse!$D$13,Synthèse!$D$10),""))</f>
        <v>1704.2480642171602</v>
      </c>
      <c r="E258" s="4">
        <f>IFERROR(Synthèse!$D$10+CUMPRINC(Synthèse!$D$12/12,Synthèse!$D$13,Synthèse!$D$10,1,ROW()-1,0),"")</f>
        <v>510478.66882332298</v>
      </c>
      <c r="F258" s="1">
        <f t="shared" si="11"/>
        <v>50618</v>
      </c>
    </row>
    <row r="259" spans="1:6" x14ac:dyDescent="0.25">
      <c r="A259" s="6">
        <f t="shared" ref="A259:A322" si="12">IF(E259="","",ROW()-1)</f>
        <v>258</v>
      </c>
      <c r="B259" s="7">
        <f t="shared" si="10"/>
        <v>2499.9985060420768</v>
      </c>
      <c r="C259" s="7">
        <f>IF(E259="","",IFERROR(-PPMT(Synthèse!$D$12/12,ROW()-1,Synthèse!$D$13,Synthèse!$D$10),""))</f>
        <v>798.40294329766687</v>
      </c>
      <c r="D259" s="7">
        <f>IF(E259="","",IFERROR(-IPMT(Synthèse!$D$12/12,ROW()-1,Synthèse!$D$13,Synthèse!$D$10),""))</f>
        <v>1701.59556274441</v>
      </c>
      <c r="E259" s="4">
        <f>IFERROR(Synthèse!$D$10+CUMPRINC(Synthèse!$D$12/12,Synthèse!$D$13,Synthèse!$D$10,1,ROW()-1,0),"")</f>
        <v>509680.26588002528</v>
      </c>
      <c r="F259" s="1">
        <f t="shared" si="11"/>
        <v>50649</v>
      </c>
    </row>
    <row r="260" spans="1:6" x14ac:dyDescent="0.25">
      <c r="A260" s="6">
        <f t="shared" si="12"/>
        <v>259</v>
      </c>
      <c r="B260" s="7">
        <f t="shared" ref="B260:B323" si="13">IF(E260="","",B259)</f>
        <v>2499.9985060420768</v>
      </c>
      <c r="C260" s="7">
        <f>IF(E260="","",IFERROR(-PPMT(Synthèse!$D$12/12,ROW()-1,Synthèse!$D$13,Synthèse!$D$10),""))</f>
        <v>801.06428644199252</v>
      </c>
      <c r="D260" s="7">
        <f>IF(E260="","",IFERROR(-IPMT(Synthèse!$D$12/12,ROW()-1,Synthèse!$D$13,Synthèse!$D$10),""))</f>
        <v>1698.9342196000846</v>
      </c>
      <c r="E260" s="4">
        <f>IFERROR(Synthèse!$D$10+CUMPRINC(Synthèse!$D$12/12,Synthèse!$D$13,Synthèse!$D$10,1,ROW()-1,0),"")</f>
        <v>508879.20159358333</v>
      </c>
      <c r="F260" s="1">
        <f t="shared" ref="F260:F323" si="14">IF(E260="","",EDATE(F259,1))</f>
        <v>50679</v>
      </c>
    </row>
    <row r="261" spans="1:6" x14ac:dyDescent="0.25">
      <c r="A261" s="6">
        <f t="shared" si="12"/>
        <v>260</v>
      </c>
      <c r="B261" s="7">
        <f t="shared" si="13"/>
        <v>2499.9985060420768</v>
      </c>
      <c r="C261" s="7">
        <f>IF(E261="","",IFERROR(-PPMT(Synthèse!$D$12/12,ROW()-1,Synthèse!$D$13,Synthèse!$D$10),""))</f>
        <v>803.73450073013248</v>
      </c>
      <c r="D261" s="7">
        <f>IF(E261="","",IFERROR(-IPMT(Synthèse!$D$12/12,ROW()-1,Synthèse!$D$13,Synthèse!$D$10),""))</f>
        <v>1696.2640053119446</v>
      </c>
      <c r="E261" s="4">
        <f>IFERROR(Synthèse!$D$10+CUMPRINC(Synthèse!$D$12/12,Synthèse!$D$13,Synthèse!$D$10,1,ROW()-1,0),"")</f>
        <v>508075.46709285316</v>
      </c>
      <c r="F261" s="1">
        <f t="shared" si="14"/>
        <v>50710</v>
      </c>
    </row>
    <row r="262" spans="1:6" x14ac:dyDescent="0.25">
      <c r="A262" s="6">
        <f t="shared" si="12"/>
        <v>261</v>
      </c>
      <c r="B262" s="7">
        <f t="shared" si="13"/>
        <v>2499.9985060420768</v>
      </c>
      <c r="C262" s="7">
        <f>IF(E262="","",IFERROR(-PPMT(Synthèse!$D$12/12,ROW()-1,Synthèse!$D$13,Synthèse!$D$10),""))</f>
        <v>806.41361573256597</v>
      </c>
      <c r="D262" s="7">
        <f>IF(E262="","",IFERROR(-IPMT(Synthèse!$D$12/12,ROW()-1,Synthèse!$D$13,Synthèse!$D$10),""))</f>
        <v>1693.5848903095109</v>
      </c>
      <c r="E262" s="4">
        <f>IFERROR(Synthèse!$D$10+CUMPRINC(Synthèse!$D$12/12,Synthèse!$D$13,Synthèse!$D$10,1,ROW()-1,0),"")</f>
        <v>507269.05347712059</v>
      </c>
      <c r="F262" s="1">
        <f t="shared" si="14"/>
        <v>50740</v>
      </c>
    </row>
    <row r="263" spans="1:6" x14ac:dyDescent="0.25">
      <c r="A263" s="6">
        <f t="shared" si="12"/>
        <v>262</v>
      </c>
      <c r="B263" s="7">
        <f t="shared" si="13"/>
        <v>2499.9985060420768</v>
      </c>
      <c r="C263" s="7">
        <f>IF(E263="","",IFERROR(-PPMT(Synthèse!$D$12/12,ROW()-1,Synthèse!$D$13,Synthèse!$D$10),""))</f>
        <v>809.10166111834121</v>
      </c>
      <c r="D263" s="7">
        <f>IF(E263="","",IFERROR(-IPMT(Synthèse!$D$12/12,ROW()-1,Synthèse!$D$13,Synthèse!$D$10),""))</f>
        <v>1690.8968449237357</v>
      </c>
      <c r="E263" s="4">
        <f>IFERROR(Synthèse!$D$10+CUMPRINC(Synthèse!$D$12/12,Synthèse!$D$13,Synthèse!$D$10,1,ROW()-1,0),"")</f>
        <v>506459.95181600226</v>
      </c>
      <c r="F263" s="1">
        <f t="shared" si="14"/>
        <v>50771</v>
      </c>
    </row>
    <row r="264" spans="1:6" x14ac:dyDescent="0.25">
      <c r="A264" s="6">
        <f t="shared" si="12"/>
        <v>263</v>
      </c>
      <c r="B264" s="7">
        <f t="shared" si="13"/>
        <v>2499.9985060420768</v>
      </c>
      <c r="C264" s="7">
        <f>IF(E264="","",IFERROR(-PPMT(Synthèse!$D$12/12,ROW()-1,Synthèse!$D$13,Synthèse!$D$10),""))</f>
        <v>811.79866665540237</v>
      </c>
      <c r="D264" s="7">
        <f>IF(E264="","",IFERROR(-IPMT(Synthèse!$D$12/12,ROW()-1,Synthèse!$D$13,Synthèse!$D$10),""))</f>
        <v>1688.1998393866745</v>
      </c>
      <c r="E264" s="4">
        <f>IFERROR(Synthèse!$D$10+CUMPRINC(Synthèse!$D$12/12,Synthèse!$D$13,Synthèse!$D$10,1,ROW()-1,0),"")</f>
        <v>505648.15314934682</v>
      </c>
      <c r="F264" s="1">
        <f t="shared" si="14"/>
        <v>50802</v>
      </c>
    </row>
    <row r="265" spans="1:6" x14ac:dyDescent="0.25">
      <c r="A265" s="6">
        <f t="shared" si="12"/>
        <v>264</v>
      </c>
      <c r="B265" s="7">
        <f t="shared" si="13"/>
        <v>2499.9985060420768</v>
      </c>
      <c r="C265" s="7">
        <f>IF(E265="","",IFERROR(-PPMT(Synthèse!$D$12/12,ROW()-1,Synthèse!$D$13,Synthèse!$D$10),""))</f>
        <v>814.5046622109204</v>
      </c>
      <c r="D265" s="7">
        <f>IF(E265="","",IFERROR(-IPMT(Synthèse!$D$12/12,ROW()-1,Synthèse!$D$13,Synthèse!$D$10),""))</f>
        <v>1685.4938438311567</v>
      </c>
      <c r="E265" s="4">
        <f>IFERROR(Synthèse!$D$10+CUMPRINC(Synthèse!$D$12/12,Synthèse!$D$13,Synthèse!$D$10,1,ROW()-1,0),"")</f>
        <v>504833.648487136</v>
      </c>
      <c r="F265" s="1">
        <f t="shared" si="14"/>
        <v>50830</v>
      </c>
    </row>
    <row r="266" spans="1:6" x14ac:dyDescent="0.25">
      <c r="A266" s="6">
        <f t="shared" si="12"/>
        <v>265</v>
      </c>
      <c r="B266" s="7">
        <f t="shared" si="13"/>
        <v>2499.9985060420768</v>
      </c>
      <c r="C266" s="7">
        <f>IF(E266="","",IFERROR(-PPMT(Synthèse!$D$12/12,ROW()-1,Synthèse!$D$13,Synthèse!$D$10),""))</f>
        <v>817.21967775162352</v>
      </c>
      <c r="D266" s="7">
        <f>IF(E266="","",IFERROR(-IPMT(Synthèse!$D$12/12,ROW()-1,Synthèse!$D$13,Synthèse!$D$10),""))</f>
        <v>1682.7788282904535</v>
      </c>
      <c r="E266" s="4">
        <f>IFERROR(Synthèse!$D$10+CUMPRINC(Synthèse!$D$12/12,Synthèse!$D$13,Synthèse!$D$10,1,ROW()-1,0),"")</f>
        <v>504016.42880938435</v>
      </c>
      <c r="F266" s="1">
        <f t="shared" si="14"/>
        <v>50861</v>
      </c>
    </row>
    <row r="267" spans="1:6" x14ac:dyDescent="0.25">
      <c r="A267" s="6">
        <f t="shared" si="12"/>
        <v>266</v>
      </c>
      <c r="B267" s="7">
        <f t="shared" si="13"/>
        <v>2499.9985060420768</v>
      </c>
      <c r="C267" s="7">
        <f>IF(E267="","",IFERROR(-PPMT(Synthèse!$D$12/12,ROW()-1,Synthèse!$D$13,Synthèse!$D$10),""))</f>
        <v>819.94374334412896</v>
      </c>
      <c r="D267" s="7">
        <f>IF(E267="","",IFERROR(-IPMT(Synthèse!$D$12/12,ROW()-1,Synthèse!$D$13,Synthèse!$D$10),""))</f>
        <v>1680.054762697948</v>
      </c>
      <c r="E267" s="4">
        <f>IFERROR(Synthèse!$D$10+CUMPRINC(Synthèse!$D$12/12,Synthèse!$D$13,Synthèse!$D$10,1,ROW()-1,0),"")</f>
        <v>503196.48506604019</v>
      </c>
      <c r="F267" s="1">
        <f t="shared" si="14"/>
        <v>50891</v>
      </c>
    </row>
    <row r="268" spans="1:6" x14ac:dyDescent="0.25">
      <c r="A268" s="6">
        <f t="shared" si="12"/>
        <v>267</v>
      </c>
      <c r="B268" s="7">
        <f t="shared" si="13"/>
        <v>2499.9985060420768</v>
      </c>
      <c r="C268" s="7">
        <f>IF(E268="","",IFERROR(-PPMT(Synthèse!$D$12/12,ROW()-1,Synthèse!$D$13,Synthèse!$D$10),""))</f>
        <v>822.67688915527606</v>
      </c>
      <c r="D268" s="7">
        <f>IF(E268="","",IFERROR(-IPMT(Synthèse!$D$12/12,ROW()-1,Synthèse!$D$13,Synthèse!$D$10),""))</f>
        <v>1677.3216168868009</v>
      </c>
      <c r="E268" s="4">
        <f>IFERROR(Synthèse!$D$10+CUMPRINC(Synthèse!$D$12/12,Synthèse!$D$13,Synthèse!$D$10,1,ROW()-1,0),"")</f>
        <v>502373.80817688495</v>
      </c>
      <c r="F268" s="1">
        <f t="shared" si="14"/>
        <v>50922</v>
      </c>
    </row>
    <row r="269" spans="1:6" x14ac:dyDescent="0.25">
      <c r="A269" s="6">
        <f t="shared" si="12"/>
        <v>268</v>
      </c>
      <c r="B269" s="7">
        <f t="shared" si="13"/>
        <v>2499.9985060420768</v>
      </c>
      <c r="C269" s="7">
        <f>IF(E269="","",IFERROR(-PPMT(Synthèse!$D$12/12,ROW()-1,Synthèse!$D$13,Synthèse!$D$10),""))</f>
        <v>825.41914545246038</v>
      </c>
      <c r="D269" s="7">
        <f>IF(E269="","",IFERROR(-IPMT(Synthèse!$D$12/12,ROW()-1,Synthèse!$D$13,Synthèse!$D$10),""))</f>
        <v>1674.5793605896165</v>
      </c>
      <c r="E269" s="4">
        <f>IFERROR(Synthèse!$D$10+CUMPRINC(Synthèse!$D$12/12,Synthèse!$D$13,Synthèse!$D$10,1,ROW()-1,0),"")</f>
        <v>501548.38903143239</v>
      </c>
      <c r="F269" s="1">
        <f t="shared" si="14"/>
        <v>50952</v>
      </c>
    </row>
    <row r="270" spans="1:6" x14ac:dyDescent="0.25">
      <c r="A270" s="6">
        <f t="shared" si="12"/>
        <v>269</v>
      </c>
      <c r="B270" s="7">
        <f t="shared" si="13"/>
        <v>2499.9985060420768</v>
      </c>
      <c r="C270" s="7">
        <f>IF(E270="","",IFERROR(-PPMT(Synthèse!$D$12/12,ROW()-1,Synthèse!$D$13,Synthèse!$D$10),""))</f>
        <v>828.17054260396844</v>
      </c>
      <c r="D270" s="7">
        <f>IF(E270="","",IFERROR(-IPMT(Synthèse!$D$12/12,ROW()-1,Synthèse!$D$13,Synthèse!$D$10),""))</f>
        <v>1671.8279634381088</v>
      </c>
      <c r="E270" s="4">
        <f>IFERROR(Synthèse!$D$10+CUMPRINC(Synthèse!$D$12/12,Synthèse!$D$13,Synthèse!$D$10,1,ROW()-1,0),"")</f>
        <v>500720.21848882851</v>
      </c>
      <c r="F270" s="1">
        <f t="shared" si="14"/>
        <v>50983</v>
      </c>
    </row>
    <row r="271" spans="1:6" x14ac:dyDescent="0.25">
      <c r="A271" s="6">
        <f t="shared" si="12"/>
        <v>270</v>
      </c>
      <c r="B271" s="7">
        <f t="shared" si="13"/>
        <v>2499.9985060420768</v>
      </c>
      <c r="C271" s="7">
        <f>IF(E271="","",IFERROR(-PPMT(Synthèse!$D$12/12,ROW()-1,Synthèse!$D$13,Synthèse!$D$10),""))</f>
        <v>830.93111107931509</v>
      </c>
      <c r="D271" s="7">
        <f>IF(E271="","",IFERROR(-IPMT(Synthèse!$D$12/12,ROW()-1,Synthèse!$D$13,Synthèse!$D$10),""))</f>
        <v>1669.0673949627619</v>
      </c>
      <c r="E271" s="4">
        <f>IFERROR(Synthèse!$D$10+CUMPRINC(Synthèse!$D$12/12,Synthèse!$D$13,Synthèse!$D$10,1,ROW()-1,0),"")</f>
        <v>499889.28737774916</v>
      </c>
      <c r="F271" s="1">
        <f t="shared" si="14"/>
        <v>51014</v>
      </c>
    </row>
    <row r="272" spans="1:6" x14ac:dyDescent="0.25">
      <c r="A272" s="6">
        <f t="shared" si="12"/>
        <v>271</v>
      </c>
      <c r="B272" s="7">
        <f t="shared" si="13"/>
        <v>2499.9985060420768</v>
      </c>
      <c r="C272" s="7">
        <f>IF(E272="","",IFERROR(-PPMT(Synthèse!$D$12/12,ROW()-1,Synthèse!$D$13,Synthèse!$D$10),""))</f>
        <v>833.70088144957947</v>
      </c>
      <c r="D272" s="7">
        <f>IF(E272="","",IFERROR(-IPMT(Synthèse!$D$12/12,ROW()-1,Synthèse!$D$13,Synthèse!$D$10),""))</f>
        <v>1666.2976245924974</v>
      </c>
      <c r="E272" s="4">
        <f>IFERROR(Synthèse!$D$10+CUMPRINC(Synthèse!$D$12/12,Synthèse!$D$13,Synthèse!$D$10,1,ROW()-1,0),"")</f>
        <v>499055.5864962996</v>
      </c>
      <c r="F272" s="1">
        <f t="shared" si="14"/>
        <v>51044</v>
      </c>
    </row>
    <row r="273" spans="1:6" x14ac:dyDescent="0.25">
      <c r="A273" s="6">
        <f t="shared" si="12"/>
        <v>272</v>
      </c>
      <c r="B273" s="7">
        <f t="shared" si="13"/>
        <v>2499.9985060420768</v>
      </c>
      <c r="C273" s="7">
        <f>IF(E273="","",IFERROR(-PPMT(Synthèse!$D$12/12,ROW()-1,Synthèse!$D$13,Synthèse!$D$10),""))</f>
        <v>836.47988438774473</v>
      </c>
      <c r="D273" s="7">
        <f>IF(E273="","",IFERROR(-IPMT(Synthèse!$D$12/12,ROW()-1,Synthèse!$D$13,Synthèse!$D$10),""))</f>
        <v>1663.518621654332</v>
      </c>
      <c r="E273" s="4">
        <f>IFERROR(Synthèse!$D$10+CUMPRINC(Synthèse!$D$12/12,Synthèse!$D$13,Synthèse!$D$10,1,ROW()-1,0),"")</f>
        <v>498219.10661191185</v>
      </c>
      <c r="F273" s="1">
        <f t="shared" si="14"/>
        <v>51075</v>
      </c>
    </row>
    <row r="274" spans="1:6" x14ac:dyDescent="0.25">
      <c r="A274" s="6">
        <f t="shared" si="12"/>
        <v>273</v>
      </c>
      <c r="B274" s="7">
        <f t="shared" si="13"/>
        <v>2499.9985060420768</v>
      </c>
      <c r="C274" s="7">
        <f>IF(E274="","",IFERROR(-PPMT(Synthèse!$D$12/12,ROW()-1,Synthèse!$D$13,Synthèse!$D$10),""))</f>
        <v>839.26815066903714</v>
      </c>
      <c r="D274" s="7">
        <f>IF(E274="","",IFERROR(-IPMT(Synthèse!$D$12/12,ROW()-1,Synthèse!$D$13,Synthèse!$D$10),""))</f>
        <v>1660.7303553730396</v>
      </c>
      <c r="E274" s="4">
        <f>IFERROR(Synthèse!$D$10+CUMPRINC(Synthèse!$D$12/12,Synthèse!$D$13,Synthèse!$D$10,1,ROW()-1,0),"")</f>
        <v>497379.83846124285</v>
      </c>
      <c r="F274" s="1">
        <f t="shared" si="14"/>
        <v>51105</v>
      </c>
    </row>
    <row r="275" spans="1:6" x14ac:dyDescent="0.25">
      <c r="A275" s="6">
        <f t="shared" si="12"/>
        <v>274</v>
      </c>
      <c r="B275" s="7">
        <f t="shared" si="13"/>
        <v>2499.9985060420768</v>
      </c>
      <c r="C275" s="7">
        <f>IF(E275="","",IFERROR(-PPMT(Synthèse!$D$12/12,ROW()-1,Synthèse!$D$13,Synthèse!$D$10),""))</f>
        <v>842.06571117126737</v>
      </c>
      <c r="D275" s="7">
        <f>IF(E275="","",IFERROR(-IPMT(Synthèse!$D$12/12,ROW()-1,Synthèse!$D$13,Synthèse!$D$10),""))</f>
        <v>1657.9327948708096</v>
      </c>
      <c r="E275" s="4">
        <f>IFERROR(Synthèse!$D$10+CUMPRINC(Synthèse!$D$12/12,Synthèse!$D$13,Synthèse!$D$10,1,ROW()-1,0),"")</f>
        <v>496537.77275007148</v>
      </c>
      <c r="F275" s="1">
        <f t="shared" si="14"/>
        <v>51136</v>
      </c>
    </row>
    <row r="276" spans="1:6" x14ac:dyDescent="0.25">
      <c r="A276" s="6">
        <f t="shared" si="12"/>
        <v>275</v>
      </c>
      <c r="B276" s="7">
        <f t="shared" si="13"/>
        <v>2499.9985060420768</v>
      </c>
      <c r="C276" s="7">
        <f>IF(E276="","",IFERROR(-PPMT(Synthèse!$D$12/12,ROW()-1,Synthèse!$D$13,Synthèse!$D$10),""))</f>
        <v>844.87259687517167</v>
      </c>
      <c r="D276" s="7">
        <f>IF(E276="","",IFERROR(-IPMT(Synthèse!$D$12/12,ROW()-1,Synthèse!$D$13,Synthèse!$D$10),""))</f>
        <v>1655.1259091669053</v>
      </c>
      <c r="E276" s="4">
        <f>IFERROR(Synthèse!$D$10+CUMPRINC(Synthèse!$D$12/12,Synthèse!$D$13,Synthèse!$D$10,1,ROW()-1,0),"")</f>
        <v>495692.9001531963</v>
      </c>
      <c r="F276" s="1">
        <f t="shared" si="14"/>
        <v>51167</v>
      </c>
    </row>
    <row r="277" spans="1:6" x14ac:dyDescent="0.25">
      <c r="A277" s="6">
        <f t="shared" si="12"/>
        <v>276</v>
      </c>
      <c r="B277" s="7">
        <f t="shared" si="13"/>
        <v>2499.9985060420768</v>
      </c>
      <c r="C277" s="7">
        <f>IF(E277="","",IFERROR(-PPMT(Synthèse!$D$12/12,ROW()-1,Synthèse!$D$13,Synthèse!$D$10),""))</f>
        <v>847.68883886475555</v>
      </c>
      <c r="D277" s="7">
        <f>IF(E277="","",IFERROR(-IPMT(Synthèse!$D$12/12,ROW()-1,Synthèse!$D$13,Synthèse!$D$10),""))</f>
        <v>1652.3096671773214</v>
      </c>
      <c r="E277" s="4">
        <f>IFERROR(Synthèse!$D$10+CUMPRINC(Synthèse!$D$12/12,Synthèse!$D$13,Synthèse!$D$10,1,ROW()-1,0),"")</f>
        <v>494845.21131433162</v>
      </c>
      <c r="F277" s="1">
        <f t="shared" si="14"/>
        <v>51196</v>
      </c>
    </row>
    <row r="278" spans="1:6" x14ac:dyDescent="0.25">
      <c r="A278" s="6">
        <f t="shared" si="12"/>
        <v>277</v>
      </c>
      <c r="B278" s="7">
        <f t="shared" si="13"/>
        <v>2499.9985060420768</v>
      </c>
      <c r="C278" s="7">
        <f>IF(E278="","",IFERROR(-PPMT(Synthèse!$D$12/12,ROW()-1,Synthèse!$D$13,Synthèse!$D$10),""))</f>
        <v>850.51446832763793</v>
      </c>
      <c r="D278" s="7">
        <f>IF(E278="","",IFERROR(-IPMT(Synthèse!$D$12/12,ROW()-1,Synthèse!$D$13,Synthèse!$D$10),""))</f>
        <v>1649.484037714439</v>
      </c>
      <c r="E278" s="4">
        <f>IFERROR(Synthèse!$D$10+CUMPRINC(Synthèse!$D$12/12,Synthèse!$D$13,Synthèse!$D$10,1,ROW()-1,0),"")</f>
        <v>493994.69684600399</v>
      </c>
      <c r="F278" s="1">
        <f t="shared" si="14"/>
        <v>51227</v>
      </c>
    </row>
    <row r="279" spans="1:6" x14ac:dyDescent="0.25">
      <c r="A279" s="6">
        <f t="shared" si="12"/>
        <v>278</v>
      </c>
      <c r="B279" s="7">
        <f t="shared" si="13"/>
        <v>2499.9985060420768</v>
      </c>
      <c r="C279" s="7">
        <f>IF(E279="","",IFERROR(-PPMT(Synthèse!$D$12/12,ROW()-1,Synthèse!$D$13,Synthèse!$D$10),""))</f>
        <v>853.34951655539669</v>
      </c>
      <c r="D279" s="7">
        <f>IF(E279="","",IFERROR(-IPMT(Synthèse!$D$12/12,ROW()-1,Synthèse!$D$13,Synthèse!$D$10),""))</f>
        <v>1646.6489894866802</v>
      </c>
      <c r="E279" s="4">
        <f>IFERROR(Synthèse!$D$10+CUMPRINC(Synthèse!$D$12/12,Synthèse!$D$13,Synthèse!$D$10,1,ROW()-1,0),"")</f>
        <v>493141.34732944856</v>
      </c>
      <c r="F279" s="1">
        <f t="shared" si="14"/>
        <v>51257</v>
      </c>
    </row>
    <row r="280" spans="1:6" x14ac:dyDescent="0.25">
      <c r="A280" s="6">
        <f t="shared" si="12"/>
        <v>279</v>
      </c>
      <c r="B280" s="7">
        <f t="shared" si="13"/>
        <v>2499.9985060420768</v>
      </c>
      <c r="C280" s="7">
        <f>IF(E280="","",IFERROR(-PPMT(Synthèse!$D$12/12,ROW()-1,Synthèse!$D$13,Synthèse!$D$10),""))</f>
        <v>856.19401494391468</v>
      </c>
      <c r="D280" s="7">
        <f>IF(E280="","",IFERROR(-IPMT(Synthèse!$D$12/12,ROW()-1,Synthèse!$D$13,Synthèse!$D$10),""))</f>
        <v>1643.8044910981621</v>
      </c>
      <c r="E280" s="4">
        <f>IFERROR(Synthèse!$D$10+CUMPRINC(Synthèse!$D$12/12,Synthèse!$D$13,Synthèse!$D$10,1,ROW()-1,0),"")</f>
        <v>492285.15331450466</v>
      </c>
      <c r="F280" s="1">
        <f t="shared" si="14"/>
        <v>51288</v>
      </c>
    </row>
    <row r="281" spans="1:6" x14ac:dyDescent="0.25">
      <c r="A281" s="6">
        <f t="shared" si="12"/>
        <v>280</v>
      </c>
      <c r="B281" s="7">
        <f t="shared" si="13"/>
        <v>2499.9985060420768</v>
      </c>
      <c r="C281" s="7">
        <f>IF(E281="","",IFERROR(-PPMT(Synthèse!$D$12/12,ROW()-1,Synthèse!$D$13,Synthèse!$D$10),""))</f>
        <v>859.04799499372791</v>
      </c>
      <c r="D281" s="7">
        <f>IF(E281="","",IFERROR(-IPMT(Synthèse!$D$12/12,ROW()-1,Synthèse!$D$13,Synthèse!$D$10),""))</f>
        <v>1640.950511048349</v>
      </c>
      <c r="E281" s="4">
        <f>IFERROR(Synthèse!$D$10+CUMPRINC(Synthèse!$D$12/12,Synthèse!$D$13,Synthèse!$D$10,1,ROW()-1,0),"")</f>
        <v>491426.10531951091</v>
      </c>
      <c r="F281" s="1">
        <f t="shared" si="14"/>
        <v>51318</v>
      </c>
    </row>
    <row r="282" spans="1:6" x14ac:dyDescent="0.25">
      <c r="A282" s="6">
        <f t="shared" si="12"/>
        <v>281</v>
      </c>
      <c r="B282" s="7">
        <f t="shared" si="13"/>
        <v>2499.9985060420768</v>
      </c>
      <c r="C282" s="7">
        <f>IF(E282="","",IFERROR(-PPMT(Synthèse!$D$12/12,ROW()-1,Synthèse!$D$13,Synthèse!$D$10),""))</f>
        <v>861.91148831037356</v>
      </c>
      <c r="D282" s="7">
        <f>IF(E282="","",IFERROR(-IPMT(Synthèse!$D$12/12,ROW()-1,Synthèse!$D$13,Synthèse!$D$10),""))</f>
        <v>1638.0870177317036</v>
      </c>
      <c r="E282" s="4">
        <f>IFERROR(Synthèse!$D$10+CUMPRINC(Synthèse!$D$12/12,Synthèse!$D$13,Synthèse!$D$10,1,ROW()-1,0),"")</f>
        <v>490564.1938312006</v>
      </c>
      <c r="F282" s="1">
        <f t="shared" si="14"/>
        <v>51349</v>
      </c>
    </row>
    <row r="283" spans="1:6" x14ac:dyDescent="0.25">
      <c r="A283" s="6">
        <f t="shared" si="12"/>
        <v>282</v>
      </c>
      <c r="B283" s="7">
        <f t="shared" si="13"/>
        <v>2499.9985060420768</v>
      </c>
      <c r="C283" s="7">
        <f>IF(E283="","",IFERROR(-PPMT(Synthèse!$D$12/12,ROW()-1,Synthèse!$D$13,Synthèse!$D$10),""))</f>
        <v>864.78452660474159</v>
      </c>
      <c r="D283" s="7">
        <f>IF(E283="","",IFERROR(-IPMT(Synthèse!$D$12/12,ROW()-1,Synthèse!$D$13,Synthèse!$D$10),""))</f>
        <v>1635.2139794373354</v>
      </c>
      <c r="E283" s="4">
        <f>IFERROR(Synthèse!$D$10+CUMPRINC(Synthèse!$D$12/12,Synthèse!$D$13,Synthèse!$D$10,1,ROW()-1,0),"")</f>
        <v>489699.40930459579</v>
      </c>
      <c r="F283" s="1">
        <f t="shared" si="14"/>
        <v>51380</v>
      </c>
    </row>
    <row r="284" spans="1:6" x14ac:dyDescent="0.25">
      <c r="A284" s="6">
        <f t="shared" si="12"/>
        <v>283</v>
      </c>
      <c r="B284" s="7">
        <f t="shared" si="13"/>
        <v>2499.9985060420768</v>
      </c>
      <c r="C284" s="7">
        <f>IF(E284="","",IFERROR(-PPMT(Synthèse!$D$12/12,ROW()-1,Synthèse!$D$13,Synthèse!$D$10),""))</f>
        <v>867.66714169342401</v>
      </c>
      <c r="D284" s="7">
        <f>IF(E284="","",IFERROR(-IPMT(Synthèse!$D$12/12,ROW()-1,Synthèse!$D$13,Synthèse!$D$10),""))</f>
        <v>1632.3313643486529</v>
      </c>
      <c r="E284" s="4">
        <f>IFERROR(Synthèse!$D$10+CUMPRINC(Synthèse!$D$12/12,Synthèse!$D$13,Synthèse!$D$10,1,ROW()-1,0),"")</f>
        <v>488831.74216290237</v>
      </c>
      <c r="F284" s="1">
        <f t="shared" si="14"/>
        <v>51410</v>
      </c>
    </row>
    <row r="285" spans="1:6" x14ac:dyDescent="0.25">
      <c r="A285" s="6">
        <f t="shared" si="12"/>
        <v>284</v>
      </c>
      <c r="B285" s="7">
        <f t="shared" si="13"/>
        <v>2499.9985060420768</v>
      </c>
      <c r="C285" s="7">
        <f>IF(E285="","",IFERROR(-PPMT(Synthèse!$D$12/12,ROW()-1,Synthèse!$D$13,Synthèse!$D$10),""))</f>
        <v>870.55936549906869</v>
      </c>
      <c r="D285" s="7">
        <f>IF(E285="","",IFERROR(-IPMT(Synthèse!$D$12/12,ROW()-1,Synthèse!$D$13,Synthèse!$D$10),""))</f>
        <v>1629.4391405430083</v>
      </c>
      <c r="E285" s="4">
        <f>IFERROR(Synthèse!$D$10+CUMPRINC(Synthèse!$D$12/12,Synthèse!$D$13,Synthèse!$D$10,1,ROW()-1,0),"")</f>
        <v>487961.18279740331</v>
      </c>
      <c r="F285" s="1">
        <f t="shared" si="14"/>
        <v>51441</v>
      </c>
    </row>
    <row r="286" spans="1:6" x14ac:dyDescent="0.25">
      <c r="A286" s="6">
        <f t="shared" si="12"/>
        <v>285</v>
      </c>
      <c r="B286" s="7">
        <f t="shared" si="13"/>
        <v>2499.9985060420768</v>
      </c>
      <c r="C286" s="7">
        <f>IF(E286="","",IFERROR(-PPMT(Synthèse!$D$12/12,ROW()-1,Synthèse!$D$13,Synthèse!$D$10),""))</f>
        <v>873.46123005073218</v>
      </c>
      <c r="D286" s="7">
        <f>IF(E286="","",IFERROR(-IPMT(Synthèse!$D$12/12,ROW()-1,Synthèse!$D$13,Synthèse!$D$10),""))</f>
        <v>1626.5372759913446</v>
      </c>
      <c r="E286" s="4">
        <f>IFERROR(Synthèse!$D$10+CUMPRINC(Synthèse!$D$12/12,Synthèse!$D$13,Synthèse!$D$10,1,ROW()-1,0),"")</f>
        <v>487087.72156735259</v>
      </c>
      <c r="F286" s="1">
        <f t="shared" si="14"/>
        <v>51471</v>
      </c>
    </row>
    <row r="287" spans="1:6" x14ac:dyDescent="0.25">
      <c r="A287" s="6">
        <f t="shared" si="12"/>
        <v>286</v>
      </c>
      <c r="B287" s="7">
        <f t="shared" si="13"/>
        <v>2499.9985060420768</v>
      </c>
      <c r="C287" s="7">
        <f>IF(E287="","",IFERROR(-PPMT(Synthèse!$D$12/12,ROW()-1,Synthèse!$D$13,Synthèse!$D$10),""))</f>
        <v>876.37276748423471</v>
      </c>
      <c r="D287" s="7">
        <f>IF(E287="","",IFERROR(-IPMT(Synthèse!$D$12/12,ROW()-1,Synthèse!$D$13,Synthèse!$D$10),""))</f>
        <v>1623.6257385578422</v>
      </c>
      <c r="E287" s="4">
        <f>IFERROR(Synthèse!$D$10+CUMPRINC(Synthèse!$D$12/12,Synthèse!$D$13,Synthèse!$D$10,1,ROW()-1,0),"")</f>
        <v>486211.34879986837</v>
      </c>
      <c r="F287" s="1">
        <f t="shared" si="14"/>
        <v>51502</v>
      </c>
    </row>
    <row r="288" spans="1:6" x14ac:dyDescent="0.25">
      <c r="A288" s="6">
        <f t="shared" si="12"/>
        <v>287</v>
      </c>
      <c r="B288" s="7">
        <f t="shared" si="13"/>
        <v>2499.9985060420768</v>
      </c>
      <c r="C288" s="7">
        <f>IF(E288="","",IFERROR(-PPMT(Synthèse!$D$12/12,ROW()-1,Synthèse!$D$13,Synthèse!$D$10),""))</f>
        <v>879.29401004251542</v>
      </c>
      <c r="D288" s="7">
        <f>IF(E288="","",IFERROR(-IPMT(Synthèse!$D$12/12,ROW()-1,Synthèse!$D$13,Synthèse!$D$10),""))</f>
        <v>1620.7044959995615</v>
      </c>
      <c r="E288" s="4">
        <f>IFERROR(Synthèse!$D$10+CUMPRINC(Synthèse!$D$12/12,Synthèse!$D$13,Synthèse!$D$10,1,ROW()-1,0),"")</f>
        <v>485332.05478982587</v>
      </c>
      <c r="F288" s="1">
        <f t="shared" si="14"/>
        <v>51533</v>
      </c>
    </row>
    <row r="289" spans="1:6" x14ac:dyDescent="0.25">
      <c r="A289" s="6">
        <f t="shared" si="12"/>
        <v>288</v>
      </c>
      <c r="B289" s="7">
        <f t="shared" si="13"/>
        <v>2499.9985060420768</v>
      </c>
      <c r="C289" s="7">
        <f>IF(E289="","",IFERROR(-PPMT(Synthèse!$D$12/12,ROW()-1,Synthèse!$D$13,Synthèse!$D$10),""))</f>
        <v>882.2249900759906</v>
      </c>
      <c r="D289" s="7">
        <f>IF(E289="","",IFERROR(-IPMT(Synthèse!$D$12/12,ROW()-1,Synthèse!$D$13,Synthèse!$D$10),""))</f>
        <v>1617.7735159660865</v>
      </c>
      <c r="E289" s="4">
        <f>IFERROR(Synthèse!$D$10+CUMPRINC(Synthèse!$D$12/12,Synthèse!$D$13,Synthèse!$D$10,1,ROW()-1,0),"")</f>
        <v>484449.82979974983</v>
      </c>
      <c r="F289" s="1">
        <f t="shared" si="14"/>
        <v>51561</v>
      </c>
    </row>
    <row r="290" spans="1:6" x14ac:dyDescent="0.25">
      <c r="A290" s="6">
        <f t="shared" si="12"/>
        <v>289</v>
      </c>
      <c r="B290" s="7">
        <f t="shared" si="13"/>
        <v>2499.9985060420768</v>
      </c>
      <c r="C290" s="7">
        <f>IF(E290="","",IFERROR(-PPMT(Synthèse!$D$12/12,ROW()-1,Synthèse!$D$13,Synthèse!$D$10),""))</f>
        <v>885.16574004291056</v>
      </c>
      <c r="D290" s="7">
        <f>IF(E290="","",IFERROR(-IPMT(Synthèse!$D$12/12,ROW()-1,Synthèse!$D$13,Synthèse!$D$10),""))</f>
        <v>1614.8327659991664</v>
      </c>
      <c r="E290" s="4">
        <f>IFERROR(Synthèse!$D$10+CUMPRINC(Synthèse!$D$12/12,Synthèse!$D$13,Synthèse!$D$10,1,ROW()-1,0),"")</f>
        <v>483564.66405970691</v>
      </c>
      <c r="F290" s="1">
        <f t="shared" si="14"/>
        <v>51592</v>
      </c>
    </row>
    <row r="291" spans="1:6" x14ac:dyDescent="0.25">
      <c r="A291" s="6">
        <f t="shared" si="12"/>
        <v>290</v>
      </c>
      <c r="B291" s="7">
        <f t="shared" si="13"/>
        <v>2499.9985060420768</v>
      </c>
      <c r="C291" s="7">
        <f>IF(E291="","",IFERROR(-PPMT(Synthèse!$D$12/12,ROW()-1,Synthèse!$D$13,Synthèse!$D$10),""))</f>
        <v>888.1162925097201</v>
      </c>
      <c r="D291" s="7">
        <f>IF(E291="","",IFERROR(-IPMT(Synthèse!$D$12/12,ROW()-1,Synthèse!$D$13,Synthèse!$D$10),""))</f>
        <v>1611.8822135323569</v>
      </c>
      <c r="E291" s="4">
        <f>IFERROR(Synthèse!$D$10+CUMPRINC(Synthèse!$D$12/12,Synthèse!$D$13,Synthèse!$D$10,1,ROW()-1,0),"")</f>
        <v>482676.54776719725</v>
      </c>
      <c r="F291" s="1">
        <f t="shared" si="14"/>
        <v>51622</v>
      </c>
    </row>
    <row r="292" spans="1:6" x14ac:dyDescent="0.25">
      <c r="A292" s="6">
        <f t="shared" si="12"/>
        <v>291</v>
      </c>
      <c r="B292" s="7">
        <f t="shared" si="13"/>
        <v>2499.9985060420768</v>
      </c>
      <c r="C292" s="7">
        <f>IF(E292="","",IFERROR(-PPMT(Synthèse!$D$12/12,ROW()-1,Synthèse!$D$13,Synthèse!$D$10),""))</f>
        <v>891.0766801514194</v>
      </c>
      <c r="D292" s="7">
        <f>IF(E292="","",IFERROR(-IPMT(Synthèse!$D$12/12,ROW()-1,Synthèse!$D$13,Synthèse!$D$10),""))</f>
        <v>1608.9218258906576</v>
      </c>
      <c r="E292" s="4">
        <f>IFERROR(Synthèse!$D$10+CUMPRINC(Synthèse!$D$12/12,Synthèse!$D$13,Synthèse!$D$10,1,ROW()-1,0),"")</f>
        <v>481785.47108704579</v>
      </c>
      <c r="F292" s="1">
        <f t="shared" si="14"/>
        <v>51653</v>
      </c>
    </row>
    <row r="293" spans="1:6" x14ac:dyDescent="0.25">
      <c r="A293" s="6">
        <f t="shared" si="12"/>
        <v>292</v>
      </c>
      <c r="B293" s="7">
        <f t="shared" si="13"/>
        <v>2499.9985060420768</v>
      </c>
      <c r="C293" s="7">
        <f>IF(E293="","",IFERROR(-PPMT(Synthèse!$D$12/12,ROW()-1,Synthèse!$D$13,Synthèse!$D$10),""))</f>
        <v>894.0469357519238</v>
      </c>
      <c r="D293" s="7">
        <f>IF(E293="","",IFERROR(-IPMT(Synthèse!$D$12/12,ROW()-1,Synthèse!$D$13,Synthèse!$D$10),""))</f>
        <v>1605.9515702901531</v>
      </c>
      <c r="E293" s="4">
        <f>IFERROR(Synthèse!$D$10+CUMPRINC(Synthèse!$D$12/12,Synthèse!$D$13,Synthèse!$D$10,1,ROW()-1,0),"")</f>
        <v>480891.42415129393</v>
      </c>
      <c r="F293" s="1">
        <f t="shared" si="14"/>
        <v>51683</v>
      </c>
    </row>
    <row r="294" spans="1:6" x14ac:dyDescent="0.25">
      <c r="A294" s="6">
        <f t="shared" si="12"/>
        <v>293</v>
      </c>
      <c r="B294" s="7">
        <f t="shared" si="13"/>
        <v>2499.9985060420768</v>
      </c>
      <c r="C294" s="7">
        <f>IF(E294="","",IFERROR(-PPMT(Synthèse!$D$12/12,ROW()-1,Synthèse!$D$13,Synthèse!$D$10),""))</f>
        <v>897.02709220443046</v>
      </c>
      <c r="D294" s="7">
        <f>IF(E294="","",IFERROR(-IPMT(Synthèse!$D$12/12,ROW()-1,Synthèse!$D$13,Synthèse!$D$10),""))</f>
        <v>1602.9714138376467</v>
      </c>
      <c r="E294" s="4">
        <f>IFERROR(Synthèse!$D$10+CUMPRINC(Synthèse!$D$12/12,Synthèse!$D$13,Synthèse!$D$10,1,ROW()-1,0),"")</f>
        <v>479994.3970590895</v>
      </c>
      <c r="F294" s="1">
        <f t="shared" si="14"/>
        <v>51714</v>
      </c>
    </row>
    <row r="295" spans="1:6" x14ac:dyDescent="0.25">
      <c r="A295" s="6">
        <f t="shared" si="12"/>
        <v>294</v>
      </c>
      <c r="B295" s="7">
        <f t="shared" si="13"/>
        <v>2499.9985060420768</v>
      </c>
      <c r="C295" s="7">
        <f>IF(E295="","",IFERROR(-PPMT(Synthèse!$D$12/12,ROW()-1,Synthèse!$D$13,Synthèse!$D$10),""))</f>
        <v>900.01718251177851</v>
      </c>
      <c r="D295" s="7">
        <f>IF(E295="","",IFERROR(-IPMT(Synthèse!$D$12/12,ROW()-1,Synthèse!$D$13,Synthèse!$D$10),""))</f>
        <v>1599.9813235302984</v>
      </c>
      <c r="E295" s="4">
        <f>IFERROR(Synthèse!$D$10+CUMPRINC(Synthèse!$D$12/12,Synthèse!$D$13,Synthèse!$D$10,1,ROW()-1,0),"")</f>
        <v>479094.3798765777</v>
      </c>
      <c r="F295" s="1">
        <f t="shared" si="14"/>
        <v>51745</v>
      </c>
    </row>
    <row r="296" spans="1:6" x14ac:dyDescent="0.25">
      <c r="A296" s="6">
        <f t="shared" si="12"/>
        <v>295</v>
      </c>
      <c r="B296" s="7">
        <f t="shared" si="13"/>
        <v>2499.9985060420768</v>
      </c>
      <c r="C296" s="7">
        <f>IF(E296="","",IFERROR(-PPMT(Synthèse!$D$12/12,ROW()-1,Synthèse!$D$13,Synthèse!$D$10),""))</f>
        <v>903.01723978681787</v>
      </c>
      <c r="D296" s="7">
        <f>IF(E296="","",IFERROR(-IPMT(Synthèse!$D$12/12,ROW()-1,Synthèse!$D$13,Synthèse!$D$10),""))</f>
        <v>1596.981266255259</v>
      </c>
      <c r="E296" s="4">
        <f>IFERROR(Synthèse!$D$10+CUMPRINC(Synthèse!$D$12/12,Synthèse!$D$13,Synthèse!$D$10,1,ROW()-1,0),"")</f>
        <v>478191.36263679084</v>
      </c>
      <c r="F296" s="1">
        <f t="shared" si="14"/>
        <v>51775</v>
      </c>
    </row>
    <row r="297" spans="1:6" x14ac:dyDescent="0.25">
      <c r="A297" s="6">
        <f t="shared" si="12"/>
        <v>296</v>
      </c>
      <c r="B297" s="7">
        <f t="shared" si="13"/>
        <v>2499.9985060420768</v>
      </c>
      <c r="C297" s="7">
        <f>IF(E297="","",IFERROR(-PPMT(Synthèse!$D$12/12,ROW()-1,Synthèse!$D$13,Synthèse!$D$10),""))</f>
        <v>906.02729725277391</v>
      </c>
      <c r="D297" s="7">
        <f>IF(E297="","",IFERROR(-IPMT(Synthèse!$D$12/12,ROW()-1,Synthèse!$D$13,Synthèse!$D$10),""))</f>
        <v>1593.9712087893033</v>
      </c>
      <c r="E297" s="4">
        <f>IFERROR(Synthèse!$D$10+CUMPRINC(Synthèse!$D$12/12,Synthèse!$D$13,Synthèse!$D$10,1,ROW()-1,0),"")</f>
        <v>477285.33533953805</v>
      </c>
      <c r="F297" s="1">
        <f t="shared" si="14"/>
        <v>51806</v>
      </c>
    </row>
    <row r="298" spans="1:6" x14ac:dyDescent="0.25">
      <c r="A298" s="6">
        <f t="shared" si="12"/>
        <v>297</v>
      </c>
      <c r="B298" s="7">
        <f t="shared" si="13"/>
        <v>2499.9985060420768</v>
      </c>
      <c r="C298" s="7">
        <f>IF(E298="","",IFERROR(-PPMT(Synthèse!$D$12/12,ROW()-1,Synthèse!$D$13,Synthèse!$D$10),""))</f>
        <v>909.04738824361652</v>
      </c>
      <c r="D298" s="7">
        <f>IF(E298="","",IFERROR(-IPMT(Synthèse!$D$12/12,ROW()-1,Synthèse!$D$13,Synthèse!$D$10),""))</f>
        <v>1590.9511177984607</v>
      </c>
      <c r="E298" s="4">
        <f>IFERROR(Synthèse!$D$10+CUMPRINC(Synthèse!$D$12/12,Synthèse!$D$13,Synthèse!$D$10,1,ROW()-1,0),"")</f>
        <v>476376.28795129445</v>
      </c>
      <c r="F298" s="1">
        <f t="shared" si="14"/>
        <v>51836</v>
      </c>
    </row>
    <row r="299" spans="1:6" x14ac:dyDescent="0.25">
      <c r="A299" s="6">
        <f t="shared" si="12"/>
        <v>298</v>
      </c>
      <c r="B299" s="7">
        <f t="shared" si="13"/>
        <v>2499.9985060420768</v>
      </c>
      <c r="C299" s="7">
        <f>IF(E299="","",IFERROR(-PPMT(Synthèse!$D$12/12,ROW()-1,Synthèse!$D$13,Synthèse!$D$10),""))</f>
        <v>912.07754620442847</v>
      </c>
      <c r="D299" s="7">
        <f>IF(E299="","",IFERROR(-IPMT(Synthèse!$D$12/12,ROW()-1,Synthèse!$D$13,Synthèse!$D$10),""))</f>
        <v>1587.9209598376483</v>
      </c>
      <c r="E299" s="4">
        <f>IFERROR(Synthèse!$D$10+CUMPRINC(Synthèse!$D$12/12,Synthèse!$D$13,Synthèse!$D$10,1,ROW()-1,0),"")</f>
        <v>475464.21040509001</v>
      </c>
      <c r="F299" s="1">
        <f t="shared" si="14"/>
        <v>51867</v>
      </c>
    </row>
    <row r="300" spans="1:6" x14ac:dyDescent="0.25">
      <c r="A300" s="6">
        <f t="shared" si="12"/>
        <v>299</v>
      </c>
      <c r="B300" s="7">
        <f t="shared" si="13"/>
        <v>2499.9985060420768</v>
      </c>
      <c r="C300" s="7">
        <f>IF(E300="","",IFERROR(-PPMT(Synthèse!$D$12/12,ROW()-1,Synthèse!$D$13,Synthèse!$D$10),""))</f>
        <v>915.11780469177666</v>
      </c>
      <c r="D300" s="7">
        <f>IF(E300="","",IFERROR(-IPMT(Synthèse!$D$12/12,ROW()-1,Synthèse!$D$13,Synthèse!$D$10),""))</f>
        <v>1584.8807013503003</v>
      </c>
      <c r="E300" s="4">
        <f>IFERROR(Synthèse!$D$10+CUMPRINC(Synthèse!$D$12/12,Synthèse!$D$13,Synthèse!$D$10,1,ROW()-1,0),"")</f>
        <v>474549.09260039823</v>
      </c>
      <c r="F300" s="1">
        <f t="shared" si="14"/>
        <v>51898</v>
      </c>
    </row>
    <row r="301" spans="1:6" x14ac:dyDescent="0.25">
      <c r="A301" s="6">
        <f t="shared" si="12"/>
        <v>300</v>
      </c>
      <c r="B301" s="7">
        <f t="shared" si="13"/>
        <v>2499.9985060420768</v>
      </c>
      <c r="C301" s="7">
        <f>IF(E301="","",IFERROR(-PPMT(Synthèse!$D$12/12,ROW()-1,Synthèse!$D$13,Synthèse!$D$10),""))</f>
        <v>918.16819737408241</v>
      </c>
      <c r="D301" s="7">
        <f>IF(E301="","",IFERROR(-IPMT(Synthèse!$D$12/12,ROW()-1,Synthèse!$D$13,Synthèse!$D$10),""))</f>
        <v>1581.8303086679946</v>
      </c>
      <c r="E301" s="4">
        <f>IFERROR(Synthèse!$D$10+CUMPRINC(Synthèse!$D$12/12,Synthèse!$D$13,Synthèse!$D$10,1,ROW()-1,0),"")</f>
        <v>473630.9244030242</v>
      </c>
      <c r="F301" s="1">
        <f t="shared" si="14"/>
        <v>51926</v>
      </c>
    </row>
    <row r="302" spans="1:6" x14ac:dyDescent="0.25">
      <c r="A302" s="6">
        <f t="shared" si="12"/>
        <v>301</v>
      </c>
      <c r="B302" s="7">
        <f t="shared" si="13"/>
        <v>2499.9985060420768</v>
      </c>
      <c r="C302" s="7">
        <f>IF(E302="","",IFERROR(-PPMT(Synthèse!$D$12/12,ROW()-1,Synthèse!$D$13,Synthèse!$D$10),""))</f>
        <v>921.22875803199622</v>
      </c>
      <c r="D302" s="7">
        <f>IF(E302="","",IFERROR(-IPMT(Synthèse!$D$12/12,ROW()-1,Synthèse!$D$13,Synthèse!$D$10),""))</f>
        <v>1578.7697480100805</v>
      </c>
      <c r="E302" s="4">
        <f>IFERROR(Synthèse!$D$10+CUMPRINC(Synthèse!$D$12/12,Synthèse!$D$13,Synthèse!$D$10,1,ROW()-1,0),"")</f>
        <v>472709.69564499217</v>
      </c>
      <c r="F302" s="1">
        <f t="shared" si="14"/>
        <v>51957</v>
      </c>
    </row>
    <row r="303" spans="1:6" x14ac:dyDescent="0.25">
      <c r="A303" s="6">
        <f t="shared" si="12"/>
        <v>302</v>
      </c>
      <c r="B303" s="7">
        <f t="shared" si="13"/>
        <v>2499.9985060420768</v>
      </c>
      <c r="C303" s="7">
        <f>IF(E303="","",IFERROR(-PPMT(Synthèse!$D$12/12,ROW()-1,Synthèse!$D$13,Synthèse!$D$10),""))</f>
        <v>924.29952055876947</v>
      </c>
      <c r="D303" s="7">
        <f>IF(E303="","",IFERROR(-IPMT(Synthèse!$D$12/12,ROW()-1,Synthèse!$D$13,Synthèse!$D$10),""))</f>
        <v>1575.6989854833078</v>
      </c>
      <c r="E303" s="4">
        <f>IFERROR(Synthèse!$D$10+CUMPRINC(Synthèse!$D$12/12,Synthèse!$D$13,Synthèse!$D$10,1,ROW()-1,0),"")</f>
        <v>471785.39612443344</v>
      </c>
      <c r="F303" s="1">
        <f t="shared" si="14"/>
        <v>51987</v>
      </c>
    </row>
    <row r="304" spans="1:6" x14ac:dyDescent="0.25">
      <c r="A304" s="6">
        <f t="shared" si="12"/>
        <v>303</v>
      </c>
      <c r="B304" s="7">
        <f t="shared" si="13"/>
        <v>2499.9985060420768</v>
      </c>
      <c r="C304" s="7">
        <f>IF(E304="","",IFERROR(-PPMT(Synthèse!$D$12/12,ROW()-1,Synthèse!$D$13,Synthèse!$D$10),""))</f>
        <v>927.38051896063189</v>
      </c>
      <c r="D304" s="7">
        <f>IF(E304="","",IFERROR(-IPMT(Synthèse!$D$12/12,ROW()-1,Synthèse!$D$13,Synthèse!$D$10),""))</f>
        <v>1572.6179870814451</v>
      </c>
      <c r="E304" s="4">
        <f>IFERROR(Synthèse!$D$10+CUMPRINC(Synthèse!$D$12/12,Synthèse!$D$13,Synthèse!$D$10,1,ROW()-1,0),"")</f>
        <v>470858.01560547284</v>
      </c>
      <c r="F304" s="1">
        <f t="shared" si="14"/>
        <v>52018</v>
      </c>
    </row>
    <row r="305" spans="1:6" x14ac:dyDescent="0.25">
      <c r="A305" s="6">
        <f t="shared" si="12"/>
        <v>304</v>
      </c>
      <c r="B305" s="7">
        <f t="shared" si="13"/>
        <v>2499.9985060420768</v>
      </c>
      <c r="C305" s="7">
        <f>IF(E305="","",IFERROR(-PPMT(Synthèse!$D$12/12,ROW()-1,Synthèse!$D$13,Synthèse!$D$10),""))</f>
        <v>930.47178735716739</v>
      </c>
      <c r="D305" s="7">
        <f>IF(E305="","",IFERROR(-IPMT(Synthèse!$D$12/12,ROW()-1,Synthèse!$D$13,Synthèse!$D$10),""))</f>
        <v>1569.5267186849094</v>
      </c>
      <c r="E305" s="4">
        <f>IFERROR(Synthèse!$D$10+CUMPRINC(Synthèse!$D$12/12,Synthèse!$D$13,Synthèse!$D$10,1,ROW()-1,0),"")</f>
        <v>469927.54381811561</v>
      </c>
      <c r="F305" s="1">
        <f t="shared" si="14"/>
        <v>52048</v>
      </c>
    </row>
    <row r="306" spans="1:6" x14ac:dyDescent="0.25">
      <c r="A306" s="6">
        <f t="shared" si="12"/>
        <v>305</v>
      </c>
      <c r="B306" s="7">
        <f t="shared" si="13"/>
        <v>2499.9985060420768</v>
      </c>
      <c r="C306" s="7">
        <f>IF(E306="","",IFERROR(-PPMT(Synthèse!$D$12/12,ROW()-1,Synthèse!$D$13,Synthèse!$D$10),""))</f>
        <v>933.57335998169128</v>
      </c>
      <c r="D306" s="7">
        <f>IF(E306="","",IFERROR(-IPMT(Synthèse!$D$12/12,ROW()-1,Synthèse!$D$13,Synthèse!$D$10),""))</f>
        <v>1566.4251460603859</v>
      </c>
      <c r="E306" s="4">
        <f>IFERROR(Synthèse!$D$10+CUMPRINC(Synthèse!$D$12/12,Synthèse!$D$13,Synthèse!$D$10,1,ROW()-1,0),"")</f>
        <v>468993.97045813396</v>
      </c>
      <c r="F306" s="1">
        <f t="shared" si="14"/>
        <v>52079</v>
      </c>
    </row>
    <row r="307" spans="1:6" x14ac:dyDescent="0.25">
      <c r="A307" s="6">
        <f t="shared" si="12"/>
        <v>306</v>
      </c>
      <c r="B307" s="7">
        <f t="shared" si="13"/>
        <v>2499.9985060420768</v>
      </c>
      <c r="C307" s="7">
        <f>IF(E307="","",IFERROR(-PPMT(Synthèse!$D$12/12,ROW()-1,Synthèse!$D$13,Synthèse!$D$10),""))</f>
        <v>936.68527118163036</v>
      </c>
      <c r="D307" s="7">
        <f>IF(E307="","",IFERROR(-IPMT(Synthèse!$D$12/12,ROW()-1,Synthèse!$D$13,Synthèse!$D$10),""))</f>
        <v>1563.3132348604465</v>
      </c>
      <c r="E307" s="4">
        <f>IFERROR(Synthèse!$D$10+CUMPRINC(Synthèse!$D$12/12,Synthèse!$D$13,Synthèse!$D$10,1,ROW()-1,0),"")</f>
        <v>468057.28518695233</v>
      </c>
      <c r="F307" s="1">
        <f t="shared" si="14"/>
        <v>52110</v>
      </c>
    </row>
    <row r="308" spans="1:6" x14ac:dyDescent="0.25">
      <c r="A308" s="6">
        <f t="shared" si="12"/>
        <v>307</v>
      </c>
      <c r="B308" s="7">
        <f t="shared" si="13"/>
        <v>2499.9985060420768</v>
      </c>
      <c r="C308" s="7">
        <f>IF(E308="","",IFERROR(-PPMT(Synthèse!$D$12/12,ROW()-1,Synthèse!$D$13,Synthèse!$D$10),""))</f>
        <v>939.80755541890244</v>
      </c>
      <c r="D308" s="7">
        <f>IF(E308="","",IFERROR(-IPMT(Synthèse!$D$12/12,ROW()-1,Synthèse!$D$13,Synthèse!$D$10),""))</f>
        <v>1560.1909506231746</v>
      </c>
      <c r="E308" s="4">
        <f>IFERROR(Synthèse!$D$10+CUMPRINC(Synthèse!$D$12/12,Synthèse!$D$13,Synthèse!$D$10,1,ROW()-1,0),"")</f>
        <v>467117.4776315334</v>
      </c>
      <c r="F308" s="1">
        <f t="shared" si="14"/>
        <v>52140</v>
      </c>
    </row>
    <row r="309" spans="1:6" x14ac:dyDescent="0.25">
      <c r="A309" s="6">
        <f t="shared" si="12"/>
        <v>308</v>
      </c>
      <c r="B309" s="7">
        <f t="shared" si="13"/>
        <v>2499.9985060420768</v>
      </c>
      <c r="C309" s="7">
        <f>IF(E309="","",IFERROR(-PPMT(Synthèse!$D$12/12,ROW()-1,Synthèse!$D$13,Synthèse!$D$10),""))</f>
        <v>942.94024727029864</v>
      </c>
      <c r="D309" s="7">
        <f>IF(E309="","",IFERROR(-IPMT(Synthèse!$D$12/12,ROW()-1,Synthèse!$D$13,Synthèse!$D$10),""))</f>
        <v>1557.0582587717784</v>
      </c>
      <c r="E309" s="4">
        <f>IFERROR(Synthèse!$D$10+CUMPRINC(Synthèse!$D$12/12,Synthèse!$D$13,Synthèse!$D$10,1,ROW()-1,0),"")</f>
        <v>466174.53738426307</v>
      </c>
      <c r="F309" s="1">
        <f t="shared" si="14"/>
        <v>52171</v>
      </c>
    </row>
    <row r="310" spans="1:6" x14ac:dyDescent="0.25">
      <c r="A310" s="6">
        <f t="shared" si="12"/>
        <v>309</v>
      </c>
      <c r="B310" s="7">
        <f t="shared" si="13"/>
        <v>2499.9985060420768</v>
      </c>
      <c r="C310" s="7">
        <f>IF(E310="","",IFERROR(-PPMT(Synthèse!$D$12/12,ROW()-1,Synthèse!$D$13,Synthèse!$D$10),""))</f>
        <v>946.08338142786647</v>
      </c>
      <c r="D310" s="7">
        <f>IF(E310="","",IFERROR(-IPMT(Synthèse!$D$12/12,ROW()-1,Synthèse!$D$13,Synthèse!$D$10),""))</f>
        <v>1553.9151246142105</v>
      </c>
      <c r="E310" s="4">
        <f>IFERROR(Synthèse!$D$10+CUMPRINC(Synthèse!$D$12/12,Synthèse!$D$13,Synthèse!$D$10,1,ROW()-1,0),"")</f>
        <v>465228.45400283521</v>
      </c>
      <c r="F310" s="1">
        <f t="shared" si="14"/>
        <v>52201</v>
      </c>
    </row>
    <row r="311" spans="1:6" x14ac:dyDescent="0.25">
      <c r="A311" s="6">
        <f t="shared" si="12"/>
        <v>310</v>
      </c>
      <c r="B311" s="7">
        <f t="shared" si="13"/>
        <v>2499.9985060420768</v>
      </c>
      <c r="C311" s="7">
        <f>IF(E311="","",IFERROR(-PPMT(Synthèse!$D$12/12,ROW()-1,Synthèse!$D$13,Synthèse!$D$10),""))</f>
        <v>949.2369926992925</v>
      </c>
      <c r="D311" s="7">
        <f>IF(E311="","",IFERROR(-IPMT(Synthèse!$D$12/12,ROW()-1,Synthèse!$D$13,Synthèse!$D$10),""))</f>
        <v>1550.7615133427844</v>
      </c>
      <c r="E311" s="4">
        <f>IFERROR(Synthèse!$D$10+CUMPRINC(Synthèse!$D$12/12,Synthèse!$D$13,Synthèse!$D$10,1,ROW()-1,0),"")</f>
        <v>464279.21701013594</v>
      </c>
      <c r="F311" s="1">
        <f t="shared" si="14"/>
        <v>52232</v>
      </c>
    </row>
    <row r="312" spans="1:6" x14ac:dyDescent="0.25">
      <c r="A312" s="6">
        <f t="shared" si="12"/>
        <v>311</v>
      </c>
      <c r="B312" s="7">
        <f t="shared" si="13"/>
        <v>2499.9985060420768</v>
      </c>
      <c r="C312" s="7">
        <f>IF(E312="","",IFERROR(-PPMT(Synthèse!$D$12/12,ROW()-1,Synthèse!$D$13,Synthèse!$D$10),""))</f>
        <v>952.40111600829039</v>
      </c>
      <c r="D312" s="7">
        <f>IF(E312="","",IFERROR(-IPMT(Synthèse!$D$12/12,ROW()-1,Synthèse!$D$13,Synthèse!$D$10),""))</f>
        <v>1547.5973900337867</v>
      </c>
      <c r="E312" s="4">
        <f>IFERROR(Synthèse!$D$10+CUMPRINC(Synthèse!$D$12/12,Synthèse!$D$13,Synthèse!$D$10,1,ROW()-1,0),"")</f>
        <v>463326.81589412759</v>
      </c>
      <c r="F312" s="1">
        <f t="shared" si="14"/>
        <v>52263</v>
      </c>
    </row>
    <row r="313" spans="1:6" x14ac:dyDescent="0.25">
      <c r="A313" s="6">
        <f t="shared" si="12"/>
        <v>312</v>
      </c>
      <c r="B313" s="7">
        <f t="shared" si="13"/>
        <v>2499.9985060420768</v>
      </c>
      <c r="C313" s="7">
        <f>IF(E313="","",IFERROR(-PPMT(Synthèse!$D$12/12,ROW()-1,Synthèse!$D$13,Synthèse!$D$10),""))</f>
        <v>955.57578639498456</v>
      </c>
      <c r="D313" s="7">
        <f>IF(E313="","",IFERROR(-IPMT(Synthèse!$D$12/12,ROW()-1,Synthèse!$D$13,Synthèse!$D$10),""))</f>
        <v>1544.4227196470927</v>
      </c>
      <c r="E313" s="4">
        <f>IFERROR(Synthèse!$D$10+CUMPRINC(Synthèse!$D$12/12,Synthèse!$D$13,Synthèse!$D$10,1,ROW()-1,0),"")</f>
        <v>462371.24010773265</v>
      </c>
      <c r="F313" s="1">
        <f t="shared" si="14"/>
        <v>52291</v>
      </c>
    </row>
    <row r="314" spans="1:6" x14ac:dyDescent="0.25">
      <c r="A314" s="6">
        <f t="shared" si="12"/>
        <v>313</v>
      </c>
      <c r="B314" s="7">
        <f t="shared" si="13"/>
        <v>2499.9985060420768</v>
      </c>
      <c r="C314" s="7">
        <f>IF(E314="","",IFERROR(-PPMT(Synthèse!$D$12/12,ROW()-1,Synthèse!$D$13,Synthèse!$D$10),""))</f>
        <v>958.7610390163012</v>
      </c>
      <c r="D314" s="7">
        <f>IF(E314="","",IFERROR(-IPMT(Synthèse!$D$12/12,ROW()-1,Synthèse!$D$13,Synthèse!$D$10),""))</f>
        <v>1541.2374670257757</v>
      </c>
      <c r="E314" s="4">
        <f>IFERROR(Synthèse!$D$10+CUMPRINC(Synthèse!$D$12/12,Synthèse!$D$13,Synthèse!$D$10,1,ROW()-1,0),"")</f>
        <v>461412.47906871635</v>
      </c>
      <c r="F314" s="1">
        <f t="shared" si="14"/>
        <v>52322</v>
      </c>
    </row>
    <row r="315" spans="1:6" x14ac:dyDescent="0.25">
      <c r="A315" s="6">
        <f t="shared" si="12"/>
        <v>314</v>
      </c>
      <c r="B315" s="7">
        <f t="shared" si="13"/>
        <v>2499.9985060420768</v>
      </c>
      <c r="C315" s="7">
        <f>IF(E315="","",IFERROR(-PPMT(Synthèse!$D$12/12,ROW()-1,Synthèse!$D$13,Synthèse!$D$10),""))</f>
        <v>961.95690914635554</v>
      </c>
      <c r="D315" s="7">
        <f>IF(E315="","",IFERROR(-IPMT(Synthèse!$D$12/12,ROW()-1,Synthèse!$D$13,Synthèse!$D$10),""))</f>
        <v>1538.0415968957213</v>
      </c>
      <c r="E315" s="4">
        <f>IFERROR(Synthèse!$D$10+CUMPRINC(Synthèse!$D$12/12,Synthèse!$D$13,Synthèse!$D$10,1,ROW()-1,0),"")</f>
        <v>460450.52215957001</v>
      </c>
      <c r="F315" s="1">
        <f t="shared" si="14"/>
        <v>52352</v>
      </c>
    </row>
    <row r="316" spans="1:6" x14ac:dyDescent="0.25">
      <c r="A316" s="6">
        <f t="shared" si="12"/>
        <v>315</v>
      </c>
      <c r="B316" s="7">
        <f t="shared" si="13"/>
        <v>2499.9985060420768</v>
      </c>
      <c r="C316" s="7">
        <f>IF(E316="","",IFERROR(-PPMT(Synthèse!$D$12/12,ROW()-1,Synthèse!$D$13,Synthèse!$D$10),""))</f>
        <v>965.16343217684346</v>
      </c>
      <c r="D316" s="7">
        <f>IF(E316="","",IFERROR(-IPMT(Synthèse!$D$12/12,ROW()-1,Synthèse!$D$13,Synthèse!$D$10),""))</f>
        <v>1534.8350738652337</v>
      </c>
      <c r="E316" s="4">
        <f>IFERROR(Synthèse!$D$10+CUMPRINC(Synthèse!$D$12/12,Synthèse!$D$13,Synthèse!$D$10,1,ROW()-1,0),"")</f>
        <v>459485.35872739315</v>
      </c>
      <c r="F316" s="1">
        <f t="shared" si="14"/>
        <v>52383</v>
      </c>
    </row>
    <row r="317" spans="1:6" x14ac:dyDescent="0.25">
      <c r="A317" s="6">
        <f t="shared" si="12"/>
        <v>316</v>
      </c>
      <c r="B317" s="7">
        <f t="shared" si="13"/>
        <v>2499.9985060420768</v>
      </c>
      <c r="C317" s="7">
        <f>IF(E317="","",IFERROR(-PPMT(Synthèse!$D$12/12,ROW()-1,Synthèse!$D$13,Synthèse!$D$10),""))</f>
        <v>968.38064361743284</v>
      </c>
      <c r="D317" s="7">
        <f>IF(E317="","",IFERROR(-IPMT(Synthèse!$D$12/12,ROW()-1,Synthèse!$D$13,Synthèse!$D$10),""))</f>
        <v>1531.6178624246443</v>
      </c>
      <c r="E317" s="4">
        <f>IFERROR(Synthèse!$D$10+CUMPRINC(Synthèse!$D$12/12,Synthèse!$D$13,Synthèse!$D$10,1,ROW()-1,0),"")</f>
        <v>458516.97808377573</v>
      </c>
      <c r="F317" s="1">
        <f t="shared" si="14"/>
        <v>52413</v>
      </c>
    </row>
    <row r="318" spans="1:6" x14ac:dyDescent="0.25">
      <c r="A318" s="6">
        <f t="shared" si="12"/>
        <v>317</v>
      </c>
      <c r="B318" s="7">
        <f t="shared" si="13"/>
        <v>2499.9985060420768</v>
      </c>
      <c r="C318" s="7">
        <f>IF(E318="","",IFERROR(-PPMT(Synthèse!$D$12/12,ROW()-1,Synthèse!$D$13,Synthèse!$D$10),""))</f>
        <v>971.60857909615754</v>
      </c>
      <c r="D318" s="7">
        <f>IF(E318="","",IFERROR(-IPMT(Synthèse!$D$12/12,ROW()-1,Synthèse!$D$13,Synthèse!$D$10),""))</f>
        <v>1528.3899269459193</v>
      </c>
      <c r="E318" s="4">
        <f>IFERROR(Synthèse!$D$10+CUMPRINC(Synthèse!$D$12/12,Synthèse!$D$13,Synthèse!$D$10,1,ROW()-1,0),"")</f>
        <v>457545.36950467958</v>
      </c>
      <c r="F318" s="1">
        <f t="shared" si="14"/>
        <v>52444</v>
      </c>
    </row>
    <row r="319" spans="1:6" x14ac:dyDescent="0.25">
      <c r="A319" s="6">
        <f t="shared" si="12"/>
        <v>318</v>
      </c>
      <c r="B319" s="7">
        <f t="shared" si="13"/>
        <v>2499.9985060420768</v>
      </c>
      <c r="C319" s="7">
        <f>IF(E319="","",IFERROR(-PPMT(Synthèse!$D$12/12,ROW()-1,Synthèse!$D$13,Synthèse!$D$10),""))</f>
        <v>974.84727435981142</v>
      </c>
      <c r="D319" s="7">
        <f>IF(E319="","",IFERROR(-IPMT(Synthèse!$D$12/12,ROW()-1,Synthèse!$D$13,Synthèse!$D$10),""))</f>
        <v>1525.1512316822655</v>
      </c>
      <c r="E319" s="4">
        <f>IFERROR(Synthèse!$D$10+CUMPRINC(Synthèse!$D$12/12,Synthèse!$D$13,Synthèse!$D$10,1,ROW()-1,0),"")</f>
        <v>456570.5222303198</v>
      </c>
      <c r="F319" s="1">
        <f t="shared" si="14"/>
        <v>52475</v>
      </c>
    </row>
    <row r="320" spans="1:6" x14ac:dyDescent="0.25">
      <c r="A320" s="6">
        <f t="shared" si="12"/>
        <v>319</v>
      </c>
      <c r="B320" s="7">
        <f t="shared" si="13"/>
        <v>2499.9985060420768</v>
      </c>
      <c r="C320" s="7">
        <f>IF(E320="","",IFERROR(-PPMT(Synthèse!$D$12/12,ROW()-1,Synthèse!$D$13,Synthèse!$D$10),""))</f>
        <v>978.09676527434419</v>
      </c>
      <c r="D320" s="7">
        <f>IF(E320="","",IFERROR(-IPMT(Synthèse!$D$12/12,ROW()-1,Synthèse!$D$13,Synthèse!$D$10),""))</f>
        <v>1521.9017407677327</v>
      </c>
      <c r="E320" s="4">
        <f>IFERROR(Synthèse!$D$10+CUMPRINC(Synthèse!$D$12/12,Synthèse!$D$13,Synthèse!$D$10,1,ROW()-1,0),"")</f>
        <v>455592.42546504538</v>
      </c>
      <c r="F320" s="1">
        <f t="shared" si="14"/>
        <v>52505</v>
      </c>
    </row>
    <row r="321" spans="1:6" x14ac:dyDescent="0.25">
      <c r="A321" s="6">
        <f t="shared" si="12"/>
        <v>320</v>
      </c>
      <c r="B321" s="7">
        <f t="shared" si="13"/>
        <v>2499.9985060420768</v>
      </c>
      <c r="C321" s="7">
        <f>IF(E321="","",IFERROR(-PPMT(Synthèse!$D$12/12,ROW()-1,Synthèse!$D$13,Synthèse!$D$10),""))</f>
        <v>981.35708782525876</v>
      </c>
      <c r="D321" s="7">
        <f>IF(E321="","",IFERROR(-IPMT(Synthèse!$D$12/12,ROW()-1,Synthèse!$D$13,Synthèse!$D$10),""))</f>
        <v>1518.6414182168182</v>
      </c>
      <c r="E321" s="4">
        <f>IFERROR(Synthèse!$D$10+CUMPRINC(Synthèse!$D$12/12,Synthèse!$D$13,Synthèse!$D$10,1,ROW()-1,0),"")</f>
        <v>454611.06837722019</v>
      </c>
      <c r="F321" s="1">
        <f t="shared" si="14"/>
        <v>52536</v>
      </c>
    </row>
    <row r="322" spans="1:6" x14ac:dyDescent="0.25">
      <c r="A322" s="6">
        <f t="shared" si="12"/>
        <v>321</v>
      </c>
      <c r="B322" s="7">
        <f t="shared" si="13"/>
        <v>2499.9985060420768</v>
      </c>
      <c r="C322" s="7">
        <f>IF(E322="","",IFERROR(-PPMT(Synthèse!$D$12/12,ROW()-1,Synthèse!$D$13,Synthèse!$D$10),""))</f>
        <v>984.62827811800935</v>
      </c>
      <c r="D322" s="7">
        <f>IF(E322="","",IFERROR(-IPMT(Synthèse!$D$12/12,ROW()-1,Synthèse!$D$13,Synthèse!$D$10),""))</f>
        <v>1515.3702279240679</v>
      </c>
      <c r="E322" s="4">
        <f>IFERROR(Synthèse!$D$10+CUMPRINC(Synthèse!$D$12/12,Synthèse!$D$13,Synthèse!$D$10,1,ROW()-1,0),"")</f>
        <v>453626.44009910221</v>
      </c>
      <c r="F322" s="1">
        <f t="shared" si="14"/>
        <v>52566</v>
      </c>
    </row>
    <row r="323" spans="1:6" x14ac:dyDescent="0.25">
      <c r="A323" s="6">
        <f t="shared" ref="A323:A386" si="15">IF(E323="","",ROW()-1)</f>
        <v>322</v>
      </c>
      <c r="B323" s="7">
        <f t="shared" si="13"/>
        <v>2499.9985060420768</v>
      </c>
      <c r="C323" s="7">
        <f>IF(E323="","",IFERROR(-PPMT(Synthèse!$D$12/12,ROW()-1,Synthèse!$D$13,Synthèse!$D$10),""))</f>
        <v>987.91037237840305</v>
      </c>
      <c r="D323" s="7">
        <f>IF(E323="","",IFERROR(-IPMT(Synthèse!$D$12/12,ROW()-1,Synthèse!$D$13,Synthèse!$D$10),""))</f>
        <v>1512.0881336636739</v>
      </c>
      <c r="E323" s="4">
        <f>IFERROR(Synthèse!$D$10+CUMPRINC(Synthèse!$D$12/12,Synthèse!$D$13,Synthèse!$D$10,1,ROW()-1,0),"")</f>
        <v>452638.52972672367</v>
      </c>
      <c r="F323" s="1">
        <f t="shared" si="14"/>
        <v>52597</v>
      </c>
    </row>
    <row r="324" spans="1:6" x14ac:dyDescent="0.25">
      <c r="A324" s="6">
        <f t="shared" si="15"/>
        <v>323</v>
      </c>
      <c r="B324" s="7">
        <f t="shared" ref="B324:B387" si="16">IF(E324="","",B323)</f>
        <v>2499.9985060420768</v>
      </c>
      <c r="C324" s="7">
        <f>IF(E324="","",IFERROR(-PPMT(Synthèse!$D$12/12,ROW()-1,Synthèse!$D$13,Synthèse!$D$10),""))</f>
        <v>991.20340695299763</v>
      </c>
      <c r="D324" s="7">
        <f>IF(E324="","",IFERROR(-IPMT(Synthèse!$D$12/12,ROW()-1,Synthèse!$D$13,Synthèse!$D$10),""))</f>
        <v>1508.7950990890793</v>
      </c>
      <c r="E324" s="4">
        <f>IFERROR(Synthèse!$D$10+CUMPRINC(Synthèse!$D$12/12,Synthèse!$D$13,Synthèse!$D$10,1,ROW()-1,0),"")</f>
        <v>451647.32631977077</v>
      </c>
      <c r="F324" s="1">
        <f t="shared" ref="F324:F387" si="17">IF(E324="","",EDATE(F323,1))</f>
        <v>52628</v>
      </c>
    </row>
    <row r="325" spans="1:6" x14ac:dyDescent="0.25">
      <c r="A325" s="6">
        <f t="shared" si="15"/>
        <v>324</v>
      </c>
      <c r="B325" s="7">
        <f t="shared" si="16"/>
        <v>2499.9985060420768</v>
      </c>
      <c r="C325" s="7">
        <f>IF(E325="","",IFERROR(-PPMT(Synthèse!$D$12/12,ROW()-1,Synthèse!$D$13,Synthèse!$D$10),""))</f>
        <v>994.50741830950744</v>
      </c>
      <c r="D325" s="7">
        <f>IF(E325="","",IFERROR(-IPMT(Synthèse!$D$12/12,ROW()-1,Synthèse!$D$13,Synthèse!$D$10),""))</f>
        <v>1505.4910877325694</v>
      </c>
      <c r="E325" s="4">
        <f>IFERROR(Synthèse!$D$10+CUMPRINC(Synthèse!$D$12/12,Synthèse!$D$13,Synthèse!$D$10,1,ROW()-1,0),"")</f>
        <v>450652.81890146126</v>
      </c>
      <c r="F325" s="1">
        <f t="shared" si="17"/>
        <v>52657</v>
      </c>
    </row>
    <row r="326" spans="1:6" x14ac:dyDescent="0.25">
      <c r="A326" s="6">
        <f t="shared" si="15"/>
        <v>325</v>
      </c>
      <c r="B326" s="7">
        <f t="shared" si="16"/>
        <v>2499.9985060420768</v>
      </c>
      <c r="C326" s="7">
        <f>IF(E326="","",IFERROR(-PPMT(Synthèse!$D$12/12,ROW()-1,Synthèse!$D$13,Synthèse!$D$10),""))</f>
        <v>997.82244303720597</v>
      </c>
      <c r="D326" s="7">
        <f>IF(E326="","",IFERROR(-IPMT(Synthèse!$D$12/12,ROW()-1,Synthèse!$D$13,Synthèse!$D$10),""))</f>
        <v>1502.1760630048709</v>
      </c>
      <c r="E326" s="4">
        <f>IFERROR(Synthèse!$D$10+CUMPRINC(Synthèse!$D$12/12,Synthèse!$D$13,Synthèse!$D$10,1,ROW()-1,0),"")</f>
        <v>449654.99645842402</v>
      </c>
      <c r="F326" s="1">
        <f t="shared" si="17"/>
        <v>52688</v>
      </c>
    </row>
    <row r="327" spans="1:6" x14ac:dyDescent="0.25">
      <c r="A327" s="6">
        <f t="shared" si="15"/>
        <v>326</v>
      </c>
      <c r="B327" s="7">
        <f t="shared" si="16"/>
        <v>2499.9985060420768</v>
      </c>
      <c r="C327" s="7">
        <f>IF(E327="","",IFERROR(-PPMT(Synthèse!$D$12/12,ROW()-1,Synthèse!$D$13,Synthèse!$D$10),""))</f>
        <v>1001.1485178473299</v>
      </c>
      <c r="D327" s="7">
        <f>IF(E327="","",IFERROR(-IPMT(Synthèse!$D$12/12,ROW()-1,Synthèse!$D$13,Synthèse!$D$10),""))</f>
        <v>1498.8499881947473</v>
      </c>
      <c r="E327" s="4">
        <f>IFERROR(Synthèse!$D$10+CUMPRINC(Synthèse!$D$12/12,Synthèse!$D$13,Synthèse!$D$10,1,ROW()-1,0),"")</f>
        <v>448653.84794057673</v>
      </c>
      <c r="F327" s="1">
        <f t="shared" si="17"/>
        <v>52718</v>
      </c>
    </row>
    <row r="328" spans="1:6" x14ac:dyDescent="0.25">
      <c r="A328" s="6">
        <f t="shared" si="15"/>
        <v>327</v>
      </c>
      <c r="B328" s="7">
        <f t="shared" si="16"/>
        <v>2499.9985060420768</v>
      </c>
      <c r="C328" s="7">
        <f>IF(E328="","",IFERROR(-PPMT(Synthèse!$D$12/12,ROW()-1,Synthèse!$D$13,Synthèse!$D$10),""))</f>
        <v>1004.4856795734878</v>
      </c>
      <c r="D328" s="7">
        <f>IF(E328="","",IFERROR(-IPMT(Synthèse!$D$12/12,ROW()-1,Synthèse!$D$13,Synthèse!$D$10),""))</f>
        <v>1495.5128264685891</v>
      </c>
      <c r="E328" s="4">
        <f>IFERROR(Synthèse!$D$10+CUMPRINC(Synthèse!$D$12/12,Synthèse!$D$13,Synthèse!$D$10,1,ROW()-1,0),"")</f>
        <v>447649.36226100323</v>
      </c>
      <c r="F328" s="1">
        <f t="shared" si="17"/>
        <v>52749</v>
      </c>
    </row>
    <row r="329" spans="1:6" x14ac:dyDescent="0.25">
      <c r="A329" s="6">
        <f t="shared" si="15"/>
        <v>328</v>
      </c>
      <c r="B329" s="7">
        <f t="shared" si="16"/>
        <v>2499.9985060420768</v>
      </c>
      <c r="C329" s="7">
        <f>IF(E329="","",IFERROR(-PPMT(Synthèse!$D$12/12,ROW()-1,Synthèse!$D$13,Synthèse!$D$10),""))</f>
        <v>1007.8339651720659</v>
      </c>
      <c r="D329" s="7">
        <f>IF(E329="","",IFERROR(-IPMT(Synthèse!$D$12/12,ROW()-1,Synthèse!$D$13,Synthèse!$D$10),""))</f>
        <v>1492.1645408700108</v>
      </c>
      <c r="E329" s="4">
        <f>IFERROR(Synthèse!$D$10+CUMPRINC(Synthèse!$D$12/12,Synthèse!$D$13,Synthèse!$D$10,1,ROW()-1,0),"")</f>
        <v>446641.52829583117</v>
      </c>
      <c r="F329" s="1">
        <f t="shared" si="17"/>
        <v>52779</v>
      </c>
    </row>
    <row r="330" spans="1:6" x14ac:dyDescent="0.25">
      <c r="A330" s="6">
        <f t="shared" si="15"/>
        <v>329</v>
      </c>
      <c r="B330" s="7">
        <f t="shared" si="16"/>
        <v>2499.9985060420768</v>
      </c>
      <c r="C330" s="7">
        <f>IF(E330="","",IFERROR(-PPMT(Synthèse!$D$12/12,ROW()-1,Synthèse!$D$13,Synthèse!$D$10),""))</f>
        <v>1011.1934117226397</v>
      </c>
      <c r="D330" s="7">
        <f>IF(E330="","",IFERROR(-IPMT(Synthèse!$D$12/12,ROW()-1,Synthèse!$D$13,Synthèse!$D$10),""))</f>
        <v>1488.8050943194373</v>
      </c>
      <c r="E330" s="4">
        <f>IFERROR(Synthèse!$D$10+CUMPRINC(Synthèse!$D$12/12,Synthèse!$D$13,Synthèse!$D$10,1,ROW()-1,0),"")</f>
        <v>445630.33488410851</v>
      </c>
      <c r="F330" s="1">
        <f t="shared" si="17"/>
        <v>52810</v>
      </c>
    </row>
    <row r="331" spans="1:6" x14ac:dyDescent="0.25">
      <c r="A331" s="6">
        <f t="shared" si="15"/>
        <v>330</v>
      </c>
      <c r="B331" s="7">
        <f t="shared" si="16"/>
        <v>2499.9985060420768</v>
      </c>
      <c r="C331" s="7">
        <f>IF(E331="","",IFERROR(-PPMT(Synthèse!$D$12/12,ROW()-1,Synthèse!$D$13,Synthèse!$D$10),""))</f>
        <v>1014.5640564283816</v>
      </c>
      <c r="D331" s="7">
        <f>IF(E331="","",IFERROR(-IPMT(Synthèse!$D$12/12,ROW()-1,Synthèse!$D$13,Synthèse!$D$10),""))</f>
        <v>1485.4344496136955</v>
      </c>
      <c r="E331" s="4">
        <f>IFERROR(Synthèse!$D$10+CUMPRINC(Synthèse!$D$12/12,Synthèse!$D$13,Synthèse!$D$10,1,ROW()-1,0),"")</f>
        <v>444615.77082768013</v>
      </c>
      <c r="F331" s="1">
        <f t="shared" si="17"/>
        <v>52841</v>
      </c>
    </row>
    <row r="332" spans="1:6" x14ac:dyDescent="0.25">
      <c r="A332" s="6">
        <f t="shared" si="15"/>
        <v>331</v>
      </c>
      <c r="B332" s="7">
        <f t="shared" si="16"/>
        <v>2499.9985060420768</v>
      </c>
      <c r="C332" s="7">
        <f>IF(E332="","",IFERROR(-PPMT(Synthèse!$D$12/12,ROW()-1,Synthèse!$D$13,Synthèse!$D$10),""))</f>
        <v>1017.9459366164763</v>
      </c>
      <c r="D332" s="7">
        <f>IF(E332="","",IFERROR(-IPMT(Synthèse!$D$12/12,ROW()-1,Synthèse!$D$13,Synthèse!$D$10),""))</f>
        <v>1482.0525694256007</v>
      </c>
      <c r="E332" s="4">
        <f>IFERROR(Synthèse!$D$10+CUMPRINC(Synthèse!$D$12/12,Synthèse!$D$13,Synthèse!$D$10,1,ROW()-1,0),"")</f>
        <v>443597.82489106362</v>
      </c>
      <c r="F332" s="1">
        <f t="shared" si="17"/>
        <v>52871</v>
      </c>
    </row>
    <row r="333" spans="1:6" x14ac:dyDescent="0.25">
      <c r="A333" s="6">
        <f t="shared" si="15"/>
        <v>332</v>
      </c>
      <c r="B333" s="7">
        <f t="shared" si="16"/>
        <v>2499.9985060420768</v>
      </c>
      <c r="C333" s="7">
        <f>IF(E333="","",IFERROR(-PPMT(Synthèse!$D$12/12,ROW()-1,Synthèse!$D$13,Synthèse!$D$10),""))</f>
        <v>1021.3390897385312</v>
      </c>
      <c r="D333" s="7">
        <f>IF(E333="","",IFERROR(-IPMT(Synthèse!$D$12/12,ROW()-1,Synthèse!$D$13,Synthèse!$D$10),""))</f>
        <v>1478.6594163035456</v>
      </c>
      <c r="E333" s="4">
        <f>IFERROR(Synthèse!$D$10+CUMPRINC(Synthèse!$D$12/12,Synthèse!$D$13,Synthèse!$D$10,1,ROW()-1,0),"")</f>
        <v>442576.48580132506</v>
      </c>
      <c r="F333" s="1">
        <f t="shared" si="17"/>
        <v>52902</v>
      </c>
    </row>
    <row r="334" spans="1:6" x14ac:dyDescent="0.25">
      <c r="A334" s="6">
        <f t="shared" si="15"/>
        <v>333</v>
      </c>
      <c r="B334" s="7">
        <f t="shared" si="16"/>
        <v>2499.9985060420768</v>
      </c>
      <c r="C334" s="7">
        <f>IF(E334="","",IFERROR(-PPMT(Synthèse!$D$12/12,ROW()-1,Synthèse!$D$13,Synthèse!$D$10),""))</f>
        <v>1024.7435533709929</v>
      </c>
      <c r="D334" s="7">
        <f>IF(E334="","",IFERROR(-IPMT(Synthèse!$D$12/12,ROW()-1,Synthèse!$D$13,Synthèse!$D$10),""))</f>
        <v>1475.2549526710843</v>
      </c>
      <c r="E334" s="4">
        <f>IFERROR(Synthèse!$D$10+CUMPRINC(Synthèse!$D$12/12,Synthèse!$D$13,Synthèse!$D$10,1,ROW()-1,0),"")</f>
        <v>441551.74224795413</v>
      </c>
      <c r="F334" s="1">
        <f t="shared" si="17"/>
        <v>52932</v>
      </c>
    </row>
    <row r="335" spans="1:6" x14ac:dyDescent="0.25">
      <c r="A335" s="6">
        <f t="shared" si="15"/>
        <v>334</v>
      </c>
      <c r="B335" s="7">
        <f t="shared" si="16"/>
        <v>2499.9985060420768</v>
      </c>
      <c r="C335" s="7">
        <f>IF(E335="","",IFERROR(-PPMT(Synthèse!$D$12/12,ROW()-1,Synthèse!$D$13,Synthèse!$D$10),""))</f>
        <v>1028.159365215563</v>
      </c>
      <c r="D335" s="7">
        <f>IF(E335="","",IFERROR(-IPMT(Synthèse!$D$12/12,ROW()-1,Synthèse!$D$13,Synthèse!$D$10),""))</f>
        <v>1471.8391408265136</v>
      </c>
      <c r="E335" s="4">
        <f>IFERROR(Synthèse!$D$10+CUMPRINC(Synthèse!$D$12/12,Synthèse!$D$13,Synthèse!$D$10,1,ROW()-1,0),"")</f>
        <v>440523.58288273856</v>
      </c>
      <c r="F335" s="1">
        <f t="shared" si="17"/>
        <v>52963</v>
      </c>
    </row>
    <row r="336" spans="1:6" x14ac:dyDescent="0.25">
      <c r="A336" s="6">
        <f t="shared" si="15"/>
        <v>335</v>
      </c>
      <c r="B336" s="7">
        <f t="shared" si="16"/>
        <v>2499.9985060420768</v>
      </c>
      <c r="C336" s="7">
        <f>IF(E336="","",IFERROR(-PPMT(Synthèse!$D$12/12,ROW()-1,Synthèse!$D$13,Synthèse!$D$10),""))</f>
        <v>1031.5865630996148</v>
      </c>
      <c r="D336" s="7">
        <f>IF(E336="","",IFERROR(-IPMT(Synthèse!$D$12/12,ROW()-1,Synthèse!$D$13,Synthèse!$D$10),""))</f>
        <v>1468.411942942462</v>
      </c>
      <c r="E336" s="4">
        <f>IFERROR(Synthèse!$D$10+CUMPRINC(Synthèse!$D$12/12,Synthèse!$D$13,Synthèse!$D$10,1,ROW()-1,0),"")</f>
        <v>439491.99631963891</v>
      </c>
      <c r="F336" s="1">
        <f t="shared" si="17"/>
        <v>52994</v>
      </c>
    </row>
    <row r="337" spans="1:6" x14ac:dyDescent="0.25">
      <c r="A337" s="6">
        <f t="shared" si="15"/>
        <v>336</v>
      </c>
      <c r="B337" s="7">
        <f t="shared" si="16"/>
        <v>2499.9985060420768</v>
      </c>
      <c r="C337" s="7">
        <f>IF(E337="","",IFERROR(-PPMT(Synthèse!$D$12/12,ROW()-1,Synthèse!$D$13,Synthèse!$D$10),""))</f>
        <v>1035.0251849766134</v>
      </c>
      <c r="D337" s="7">
        <f>IF(E337="","",IFERROR(-IPMT(Synthèse!$D$12/12,ROW()-1,Synthèse!$D$13,Synthèse!$D$10),""))</f>
        <v>1464.9733210654631</v>
      </c>
      <c r="E337" s="4">
        <f>IFERROR(Synthèse!$D$10+CUMPRINC(Synthèse!$D$12/12,Synthèse!$D$13,Synthèse!$D$10,1,ROW()-1,0),"")</f>
        <v>438456.97113466234</v>
      </c>
      <c r="F337" s="1">
        <f t="shared" si="17"/>
        <v>53022</v>
      </c>
    </row>
    <row r="338" spans="1:6" x14ac:dyDescent="0.25">
      <c r="A338" s="6">
        <f t="shared" si="15"/>
        <v>337</v>
      </c>
      <c r="B338" s="7">
        <f t="shared" si="16"/>
        <v>2499.9985060420768</v>
      </c>
      <c r="C338" s="7">
        <f>IF(E338="","",IFERROR(-PPMT(Synthèse!$D$12/12,ROW()-1,Synthèse!$D$13,Synthèse!$D$10),""))</f>
        <v>1038.4752689265356</v>
      </c>
      <c r="D338" s="7">
        <f>IF(E338="","",IFERROR(-IPMT(Synthèse!$D$12/12,ROW()-1,Synthèse!$D$13,Synthèse!$D$10),""))</f>
        <v>1461.523237115541</v>
      </c>
      <c r="E338" s="4">
        <f>IFERROR(Synthèse!$D$10+CUMPRINC(Synthèse!$D$12/12,Synthèse!$D$13,Synthèse!$D$10,1,ROW()-1,0),"")</f>
        <v>437418.49586573581</v>
      </c>
      <c r="F338" s="1">
        <f t="shared" si="17"/>
        <v>53053</v>
      </c>
    </row>
    <row r="339" spans="1:6" x14ac:dyDescent="0.25">
      <c r="A339" s="6">
        <f t="shared" si="15"/>
        <v>338</v>
      </c>
      <c r="B339" s="7">
        <f t="shared" si="16"/>
        <v>2499.9985060420768</v>
      </c>
      <c r="C339" s="7">
        <f>IF(E339="","",IFERROR(-PPMT(Synthèse!$D$12/12,ROW()-1,Synthèse!$D$13,Synthèse!$D$10),""))</f>
        <v>1041.9368531562907</v>
      </c>
      <c r="D339" s="7">
        <f>IF(E339="","",IFERROR(-IPMT(Synthèse!$D$12/12,ROW()-1,Synthèse!$D$13,Synthèse!$D$10),""))</f>
        <v>1458.0616528857863</v>
      </c>
      <c r="E339" s="4">
        <f>IFERROR(Synthèse!$D$10+CUMPRINC(Synthèse!$D$12/12,Synthèse!$D$13,Synthèse!$D$10,1,ROW()-1,0),"")</f>
        <v>436376.5590125795</v>
      </c>
      <c r="F339" s="1">
        <f t="shared" si="17"/>
        <v>53083</v>
      </c>
    </row>
    <row r="340" spans="1:6" x14ac:dyDescent="0.25">
      <c r="A340" s="6">
        <f t="shared" si="15"/>
        <v>339</v>
      </c>
      <c r="B340" s="7">
        <f t="shared" si="16"/>
        <v>2499.9985060420768</v>
      </c>
      <c r="C340" s="7">
        <f>IF(E340="","",IFERROR(-PPMT(Synthèse!$D$12/12,ROW()-1,Synthèse!$D$13,Synthèse!$D$10),""))</f>
        <v>1045.409976000145</v>
      </c>
      <c r="D340" s="7">
        <f>IF(E340="","",IFERROR(-IPMT(Synthèse!$D$12/12,ROW()-1,Synthèse!$D$13,Synthèse!$D$10),""))</f>
        <v>1454.588530041932</v>
      </c>
      <c r="E340" s="4">
        <f>IFERROR(Synthèse!$D$10+CUMPRINC(Synthèse!$D$12/12,Synthèse!$D$13,Synthèse!$D$10,1,ROW()-1,0),"")</f>
        <v>435331.14903657936</v>
      </c>
      <c r="F340" s="1">
        <f t="shared" si="17"/>
        <v>53114</v>
      </c>
    </row>
    <row r="341" spans="1:6" x14ac:dyDescent="0.25">
      <c r="A341" s="6">
        <f t="shared" si="15"/>
        <v>340</v>
      </c>
      <c r="B341" s="7">
        <f t="shared" si="16"/>
        <v>2499.9985060420768</v>
      </c>
      <c r="C341" s="7">
        <f>IF(E341="","",IFERROR(-PPMT(Synthèse!$D$12/12,ROW()-1,Synthèse!$D$13,Synthèse!$D$10),""))</f>
        <v>1048.8946759201456</v>
      </c>
      <c r="D341" s="7">
        <f>IF(E341="","",IFERROR(-IPMT(Synthèse!$D$12/12,ROW()-1,Synthèse!$D$13,Synthèse!$D$10),""))</f>
        <v>1451.1038301219314</v>
      </c>
      <c r="E341" s="4">
        <f>IFERROR(Synthèse!$D$10+CUMPRINC(Synthèse!$D$12/12,Synthèse!$D$13,Synthèse!$D$10,1,ROW()-1,0),"")</f>
        <v>434282.25436065916</v>
      </c>
      <c r="F341" s="1">
        <f t="shared" si="17"/>
        <v>53144</v>
      </c>
    </row>
    <row r="342" spans="1:6" x14ac:dyDescent="0.25">
      <c r="A342" s="6">
        <f t="shared" si="15"/>
        <v>341</v>
      </c>
      <c r="B342" s="7">
        <f t="shared" si="16"/>
        <v>2499.9985060420768</v>
      </c>
      <c r="C342" s="7">
        <f>IF(E342="","",IFERROR(-PPMT(Synthèse!$D$12/12,ROW()-1,Synthèse!$D$13,Synthèse!$D$10),""))</f>
        <v>1052.390991506546</v>
      </c>
      <c r="D342" s="7">
        <f>IF(E342="","",IFERROR(-IPMT(Synthèse!$D$12/12,ROW()-1,Synthèse!$D$13,Synthèse!$D$10),""))</f>
        <v>1447.607514535531</v>
      </c>
      <c r="E342" s="4">
        <f>IFERROR(Synthèse!$D$10+CUMPRINC(Synthèse!$D$12/12,Synthèse!$D$13,Synthèse!$D$10,1,ROW()-1,0),"")</f>
        <v>433229.86336915265</v>
      </c>
      <c r="F342" s="1">
        <f t="shared" si="17"/>
        <v>53175</v>
      </c>
    </row>
    <row r="343" spans="1:6" x14ac:dyDescent="0.25">
      <c r="A343" s="6">
        <f t="shared" si="15"/>
        <v>342</v>
      </c>
      <c r="B343" s="7">
        <f t="shared" si="16"/>
        <v>2499.9985060420768</v>
      </c>
      <c r="C343" s="7">
        <f>IF(E343="","",IFERROR(-PPMT(Synthèse!$D$12/12,ROW()-1,Synthèse!$D$13,Synthèse!$D$10),""))</f>
        <v>1055.8989614782345</v>
      </c>
      <c r="D343" s="7">
        <f>IF(E343="","",IFERROR(-IPMT(Synthèse!$D$12/12,ROW()-1,Synthèse!$D$13,Synthèse!$D$10),""))</f>
        <v>1444.0995445638425</v>
      </c>
      <c r="E343" s="4">
        <f>IFERROR(Synthèse!$D$10+CUMPRINC(Synthèse!$D$12/12,Synthèse!$D$13,Synthèse!$D$10,1,ROW()-1,0),"")</f>
        <v>432173.96440767444</v>
      </c>
      <c r="F343" s="1">
        <f t="shared" si="17"/>
        <v>53206</v>
      </c>
    </row>
    <row r="344" spans="1:6" x14ac:dyDescent="0.25">
      <c r="A344" s="6">
        <f t="shared" si="15"/>
        <v>343</v>
      </c>
      <c r="B344" s="7">
        <f t="shared" si="16"/>
        <v>2499.9985060420768</v>
      </c>
      <c r="C344" s="7">
        <f>IF(E344="","",IFERROR(-PPMT(Synthèse!$D$12/12,ROW()-1,Synthèse!$D$13,Synthèse!$D$10),""))</f>
        <v>1059.4186246831621</v>
      </c>
      <c r="D344" s="7">
        <f>IF(E344="","",IFERROR(-IPMT(Synthèse!$D$12/12,ROW()-1,Synthèse!$D$13,Synthèse!$D$10),""))</f>
        <v>1440.5798813589151</v>
      </c>
      <c r="E344" s="4">
        <f>IFERROR(Synthèse!$D$10+CUMPRINC(Synthèse!$D$12/12,Synthèse!$D$13,Synthèse!$D$10,1,ROW()-1,0),"")</f>
        <v>431114.54578299122</v>
      </c>
      <c r="F344" s="1">
        <f t="shared" si="17"/>
        <v>53236</v>
      </c>
    </row>
    <row r="345" spans="1:6" x14ac:dyDescent="0.25">
      <c r="A345" s="6">
        <f t="shared" si="15"/>
        <v>344</v>
      </c>
      <c r="B345" s="7">
        <f t="shared" si="16"/>
        <v>2499.9985060420768</v>
      </c>
      <c r="C345" s="7">
        <f>IF(E345="","",IFERROR(-PPMT(Synthèse!$D$12/12,ROW()-1,Synthèse!$D$13,Synthèse!$D$10),""))</f>
        <v>1062.9500200987725</v>
      </c>
      <c r="D345" s="7">
        <f>IF(E345="","",IFERROR(-IPMT(Synthèse!$D$12/12,ROW()-1,Synthèse!$D$13,Synthèse!$D$10),""))</f>
        <v>1437.0484859433045</v>
      </c>
      <c r="E345" s="4">
        <f>IFERROR(Synthèse!$D$10+CUMPRINC(Synthèse!$D$12/12,Synthèse!$D$13,Synthèse!$D$10,1,ROW()-1,0),"")</f>
        <v>430051.59576289251</v>
      </c>
      <c r="F345" s="1">
        <f t="shared" si="17"/>
        <v>53267</v>
      </c>
    </row>
    <row r="346" spans="1:6" x14ac:dyDescent="0.25">
      <c r="A346" s="6">
        <f t="shared" si="15"/>
        <v>345</v>
      </c>
      <c r="B346" s="7">
        <f t="shared" si="16"/>
        <v>2499.9985060420768</v>
      </c>
      <c r="C346" s="7">
        <f>IF(E346="","",IFERROR(-PPMT(Synthèse!$D$12/12,ROW()-1,Synthèse!$D$13,Synthèse!$D$10),""))</f>
        <v>1066.493186832435</v>
      </c>
      <c r="D346" s="7">
        <f>IF(E346="","",IFERROR(-IPMT(Synthèse!$D$12/12,ROW()-1,Synthèse!$D$13,Synthèse!$D$10),""))</f>
        <v>1433.5053192096418</v>
      </c>
      <c r="E346" s="4">
        <f>IFERROR(Synthèse!$D$10+CUMPRINC(Synthèse!$D$12/12,Synthèse!$D$13,Synthèse!$D$10,1,ROW()-1,0),"")</f>
        <v>428985.1025760601</v>
      </c>
      <c r="F346" s="1">
        <f t="shared" si="17"/>
        <v>53297</v>
      </c>
    </row>
    <row r="347" spans="1:6" x14ac:dyDescent="0.25">
      <c r="A347" s="6">
        <f t="shared" si="15"/>
        <v>346</v>
      </c>
      <c r="B347" s="7">
        <f t="shared" si="16"/>
        <v>2499.9985060420768</v>
      </c>
      <c r="C347" s="7">
        <f>IF(E347="","",IFERROR(-PPMT(Synthèse!$D$12/12,ROW()-1,Synthèse!$D$13,Synthèse!$D$10),""))</f>
        <v>1070.0481641218767</v>
      </c>
      <c r="D347" s="7">
        <f>IF(E347="","",IFERROR(-IPMT(Synthèse!$D$12/12,ROW()-1,Synthèse!$D$13,Synthèse!$D$10),""))</f>
        <v>1429.9503419202001</v>
      </c>
      <c r="E347" s="4">
        <f>IFERROR(Synthèse!$D$10+CUMPRINC(Synthèse!$D$12/12,Synthèse!$D$13,Synthèse!$D$10,1,ROW()-1,0),"")</f>
        <v>427915.05441193818</v>
      </c>
      <c r="F347" s="1">
        <f t="shared" si="17"/>
        <v>53328</v>
      </c>
    </row>
    <row r="348" spans="1:6" x14ac:dyDescent="0.25">
      <c r="A348" s="6">
        <f t="shared" si="15"/>
        <v>347</v>
      </c>
      <c r="B348" s="7">
        <f t="shared" si="16"/>
        <v>2499.9985060420768</v>
      </c>
      <c r="C348" s="7">
        <f>IF(E348="","",IFERROR(-PPMT(Synthèse!$D$12/12,ROW()-1,Synthèse!$D$13,Synthèse!$D$10),""))</f>
        <v>1073.6149913356162</v>
      </c>
      <c r="D348" s="7">
        <f>IF(E348="","",IFERROR(-IPMT(Synthèse!$D$12/12,ROW()-1,Synthèse!$D$13,Synthèse!$D$10),""))</f>
        <v>1426.3835147064608</v>
      </c>
      <c r="E348" s="4">
        <f>IFERROR(Synthèse!$D$10+CUMPRINC(Synthèse!$D$12/12,Synthèse!$D$13,Synthèse!$D$10,1,ROW()-1,0),"")</f>
        <v>426841.43942060258</v>
      </c>
      <c r="F348" s="1">
        <f t="shared" si="17"/>
        <v>53359</v>
      </c>
    </row>
    <row r="349" spans="1:6" x14ac:dyDescent="0.25">
      <c r="A349" s="6">
        <f t="shared" si="15"/>
        <v>348</v>
      </c>
      <c r="B349" s="7">
        <f t="shared" si="16"/>
        <v>2499.9985060420768</v>
      </c>
      <c r="C349" s="7">
        <f>IF(E349="","",IFERROR(-PPMT(Synthèse!$D$12/12,ROW()-1,Synthèse!$D$13,Synthèse!$D$10),""))</f>
        <v>1077.1937079734014</v>
      </c>
      <c r="D349" s="7">
        <f>IF(E349="","",IFERROR(-IPMT(Synthèse!$D$12/12,ROW()-1,Synthèse!$D$13,Synthèse!$D$10),""))</f>
        <v>1422.8047980686754</v>
      </c>
      <c r="E349" s="4">
        <f>IFERROR(Synthèse!$D$10+CUMPRINC(Synthèse!$D$12/12,Synthèse!$D$13,Synthèse!$D$10,1,ROW()-1,0),"")</f>
        <v>425764.24571262917</v>
      </c>
      <c r="F349" s="1">
        <f t="shared" si="17"/>
        <v>53387</v>
      </c>
    </row>
    <row r="350" spans="1:6" x14ac:dyDescent="0.25">
      <c r="A350" s="6">
        <f t="shared" si="15"/>
        <v>349</v>
      </c>
      <c r="B350" s="7">
        <f t="shared" si="16"/>
        <v>2499.9985060420768</v>
      </c>
      <c r="C350" s="7">
        <f>IF(E350="","",IFERROR(-PPMT(Synthèse!$D$12/12,ROW()-1,Synthèse!$D$13,Synthèse!$D$10),""))</f>
        <v>1080.7843536666462</v>
      </c>
      <c r="D350" s="7">
        <f>IF(E350="","",IFERROR(-IPMT(Synthèse!$D$12/12,ROW()-1,Synthèse!$D$13,Synthèse!$D$10),""))</f>
        <v>1419.2141523754308</v>
      </c>
      <c r="E350" s="4">
        <f>IFERROR(Synthèse!$D$10+CUMPRINC(Synthèse!$D$12/12,Synthèse!$D$13,Synthèse!$D$10,1,ROW()-1,0),"")</f>
        <v>424683.46135896252</v>
      </c>
      <c r="F350" s="1">
        <f t="shared" si="17"/>
        <v>53418</v>
      </c>
    </row>
    <row r="351" spans="1:6" x14ac:dyDescent="0.25">
      <c r="A351" s="6">
        <f t="shared" si="15"/>
        <v>350</v>
      </c>
      <c r="B351" s="7">
        <f t="shared" si="16"/>
        <v>2499.9985060420768</v>
      </c>
      <c r="C351" s="7">
        <f>IF(E351="","",IFERROR(-PPMT(Synthèse!$D$12/12,ROW()-1,Synthèse!$D$13,Synthèse!$D$10),""))</f>
        <v>1084.3869681788683</v>
      </c>
      <c r="D351" s="7">
        <f>IF(E351="","",IFERROR(-IPMT(Synthèse!$D$12/12,ROW()-1,Synthèse!$D$13,Synthèse!$D$10),""))</f>
        <v>1415.6115378632085</v>
      </c>
      <c r="E351" s="4">
        <f>IFERROR(Synthèse!$D$10+CUMPRINC(Synthèse!$D$12/12,Synthèse!$D$13,Synthèse!$D$10,1,ROW()-1,0),"")</f>
        <v>423599.07439078367</v>
      </c>
      <c r="F351" s="1">
        <f t="shared" si="17"/>
        <v>53448</v>
      </c>
    </row>
    <row r="352" spans="1:6" x14ac:dyDescent="0.25">
      <c r="A352" s="6">
        <f t="shared" si="15"/>
        <v>351</v>
      </c>
      <c r="B352" s="7">
        <f t="shared" si="16"/>
        <v>2499.9985060420768</v>
      </c>
      <c r="C352" s="7">
        <f>IF(E352="","",IFERROR(-PPMT(Synthèse!$D$12/12,ROW()-1,Synthèse!$D$13,Synthèse!$D$10),""))</f>
        <v>1088.0015914061312</v>
      </c>
      <c r="D352" s="7">
        <f>IF(E352="","",IFERROR(-IPMT(Synthèse!$D$12/12,ROW()-1,Synthèse!$D$13,Synthèse!$D$10),""))</f>
        <v>1411.9969146359456</v>
      </c>
      <c r="E352" s="4">
        <f>IFERROR(Synthèse!$D$10+CUMPRINC(Synthèse!$D$12/12,Synthèse!$D$13,Synthèse!$D$10,1,ROW()-1,0),"")</f>
        <v>422511.07279937749</v>
      </c>
      <c r="F352" s="1">
        <f t="shared" si="17"/>
        <v>53479</v>
      </c>
    </row>
    <row r="353" spans="1:6" x14ac:dyDescent="0.25">
      <c r="A353" s="6">
        <f t="shared" si="15"/>
        <v>352</v>
      </c>
      <c r="B353" s="7">
        <f t="shared" si="16"/>
        <v>2499.9985060420768</v>
      </c>
      <c r="C353" s="7">
        <f>IF(E353="","",IFERROR(-PPMT(Synthèse!$D$12/12,ROW()-1,Synthèse!$D$13,Synthèse!$D$10),""))</f>
        <v>1091.6282633774849</v>
      </c>
      <c r="D353" s="7">
        <f>IF(E353="","",IFERROR(-IPMT(Synthèse!$D$12/12,ROW()-1,Synthèse!$D$13,Synthèse!$D$10),""))</f>
        <v>1408.3702426645918</v>
      </c>
      <c r="E353" s="4">
        <f>IFERROR(Synthèse!$D$10+CUMPRINC(Synthèse!$D$12/12,Synthèse!$D$13,Synthèse!$D$10,1,ROW()-1,0),"")</f>
        <v>421419.44453600002</v>
      </c>
      <c r="F353" s="1">
        <f t="shared" si="17"/>
        <v>53509</v>
      </c>
    </row>
    <row r="354" spans="1:6" x14ac:dyDescent="0.25">
      <c r="A354" s="6">
        <f t="shared" si="15"/>
        <v>353</v>
      </c>
      <c r="B354" s="7">
        <f t="shared" si="16"/>
        <v>2499.9985060420768</v>
      </c>
      <c r="C354" s="7">
        <f>IF(E354="","",IFERROR(-PPMT(Synthèse!$D$12/12,ROW()-1,Synthèse!$D$13,Synthèse!$D$10),""))</f>
        <v>1095.26702425541</v>
      </c>
      <c r="D354" s="7">
        <f>IF(E354="","",IFERROR(-IPMT(Synthèse!$D$12/12,ROW()-1,Synthèse!$D$13,Synthèse!$D$10),""))</f>
        <v>1404.731481786667</v>
      </c>
      <c r="E354" s="4">
        <f>IFERROR(Synthèse!$D$10+CUMPRINC(Synthèse!$D$12/12,Synthèse!$D$13,Synthèse!$D$10,1,ROW()-1,0),"")</f>
        <v>420324.17751174467</v>
      </c>
      <c r="F354" s="1">
        <f t="shared" si="17"/>
        <v>53540</v>
      </c>
    </row>
    <row r="355" spans="1:6" x14ac:dyDescent="0.25">
      <c r="A355" s="6">
        <f t="shared" si="15"/>
        <v>354</v>
      </c>
      <c r="B355" s="7">
        <f t="shared" si="16"/>
        <v>2499.9985060420768</v>
      </c>
      <c r="C355" s="7">
        <f>IF(E355="","",IFERROR(-PPMT(Synthèse!$D$12/12,ROW()-1,Synthèse!$D$13,Synthèse!$D$10),""))</f>
        <v>1098.9179143362612</v>
      </c>
      <c r="D355" s="7">
        <f>IF(E355="","",IFERROR(-IPMT(Synthèse!$D$12/12,ROW()-1,Synthèse!$D$13,Synthèse!$D$10),""))</f>
        <v>1401.0805917058158</v>
      </c>
      <c r="E355" s="4">
        <f>IFERROR(Synthèse!$D$10+CUMPRINC(Synthèse!$D$12/12,Synthèse!$D$13,Synthèse!$D$10,1,ROW()-1,0),"")</f>
        <v>419225.25959740835</v>
      </c>
      <c r="F355" s="1">
        <f t="shared" si="17"/>
        <v>53571</v>
      </c>
    </row>
    <row r="356" spans="1:6" x14ac:dyDescent="0.25">
      <c r="A356" s="6">
        <f t="shared" si="15"/>
        <v>355</v>
      </c>
      <c r="B356" s="7">
        <f t="shared" si="16"/>
        <v>2499.9985060420768</v>
      </c>
      <c r="C356" s="7">
        <f>IF(E356="","",IFERROR(-PPMT(Synthèse!$D$12/12,ROW()-1,Synthèse!$D$13,Synthèse!$D$10),""))</f>
        <v>1102.5809740507152</v>
      </c>
      <c r="D356" s="7">
        <f>IF(E356="","",IFERROR(-IPMT(Synthèse!$D$12/12,ROW()-1,Synthèse!$D$13,Synthèse!$D$10),""))</f>
        <v>1397.4175319913616</v>
      </c>
      <c r="E356" s="4">
        <f>IFERROR(Synthèse!$D$10+CUMPRINC(Synthèse!$D$12/12,Synthèse!$D$13,Synthèse!$D$10,1,ROW()-1,0),"")</f>
        <v>418122.67862335767</v>
      </c>
      <c r="F356" s="1">
        <f t="shared" si="17"/>
        <v>53601</v>
      </c>
    </row>
    <row r="357" spans="1:6" x14ac:dyDescent="0.25">
      <c r="A357" s="6">
        <f t="shared" si="15"/>
        <v>356</v>
      </c>
      <c r="B357" s="7">
        <f t="shared" si="16"/>
        <v>2499.9985060420768</v>
      </c>
      <c r="C357" s="7">
        <f>IF(E357="","",IFERROR(-PPMT(Synthèse!$D$12/12,ROW()-1,Synthèse!$D$13,Synthèse!$D$10),""))</f>
        <v>1106.2562439642179</v>
      </c>
      <c r="D357" s="7">
        <f>IF(E357="","",IFERROR(-IPMT(Synthèse!$D$12/12,ROW()-1,Synthèse!$D$13,Synthèse!$D$10),""))</f>
        <v>1393.7422620778591</v>
      </c>
      <c r="E357" s="4">
        <f>IFERROR(Synthèse!$D$10+CUMPRINC(Synthèse!$D$12/12,Synthèse!$D$13,Synthèse!$D$10,1,ROW()-1,0),"")</f>
        <v>417016.42237939342</v>
      </c>
      <c r="F357" s="1">
        <f t="shared" si="17"/>
        <v>53632</v>
      </c>
    </row>
    <row r="358" spans="1:6" x14ac:dyDescent="0.25">
      <c r="A358" s="6">
        <f t="shared" si="15"/>
        <v>357</v>
      </c>
      <c r="B358" s="7">
        <f t="shared" si="16"/>
        <v>2499.9985060420768</v>
      </c>
      <c r="C358" s="7">
        <f>IF(E358="","",IFERROR(-PPMT(Synthèse!$D$12/12,ROW()-1,Synthèse!$D$13,Synthèse!$D$10),""))</f>
        <v>1109.9437647774319</v>
      </c>
      <c r="D358" s="7">
        <f>IF(E358="","",IFERROR(-IPMT(Synthèse!$D$12/12,ROW()-1,Synthèse!$D$13,Synthèse!$D$10),""))</f>
        <v>1390.0547412646449</v>
      </c>
      <c r="E358" s="4">
        <f>IFERROR(Synthèse!$D$10+CUMPRINC(Synthèse!$D$12/12,Synthèse!$D$13,Synthèse!$D$10,1,ROW()-1,0),"")</f>
        <v>415906.47861461597</v>
      </c>
      <c r="F358" s="1">
        <f t="shared" si="17"/>
        <v>53662</v>
      </c>
    </row>
    <row r="359" spans="1:6" x14ac:dyDescent="0.25">
      <c r="A359" s="6">
        <f t="shared" si="15"/>
        <v>358</v>
      </c>
      <c r="B359" s="7">
        <f t="shared" si="16"/>
        <v>2499.9985060420768</v>
      </c>
      <c r="C359" s="7">
        <f>IF(E359="","",IFERROR(-PPMT(Synthèse!$D$12/12,ROW()-1,Synthèse!$D$13,Synthèse!$D$10),""))</f>
        <v>1113.6435773266901</v>
      </c>
      <c r="D359" s="7">
        <f>IF(E359="","",IFERROR(-IPMT(Synthèse!$D$12/12,ROW()-1,Synthèse!$D$13,Synthèse!$D$10),""))</f>
        <v>1386.3549287153869</v>
      </c>
      <c r="E359" s="4">
        <f>IFERROR(Synthèse!$D$10+CUMPRINC(Synthèse!$D$12/12,Synthèse!$D$13,Synthèse!$D$10,1,ROW()-1,0),"")</f>
        <v>414792.8350372893</v>
      </c>
      <c r="F359" s="1">
        <f t="shared" si="17"/>
        <v>53693</v>
      </c>
    </row>
    <row r="360" spans="1:6" x14ac:dyDescent="0.25">
      <c r="A360" s="6">
        <f t="shared" si="15"/>
        <v>359</v>
      </c>
      <c r="B360" s="7">
        <f t="shared" si="16"/>
        <v>2499.9985060420768</v>
      </c>
      <c r="C360" s="7">
        <f>IF(E360="","",IFERROR(-PPMT(Synthèse!$D$12/12,ROW()-1,Synthèse!$D$13,Synthèse!$D$10),""))</f>
        <v>1117.3557225844454</v>
      </c>
      <c r="D360" s="7">
        <f>IF(E360="","",IFERROR(-IPMT(Synthèse!$D$12/12,ROW()-1,Synthèse!$D$13,Synthèse!$D$10),""))</f>
        <v>1382.6427834576311</v>
      </c>
      <c r="E360" s="4">
        <f>IFERROR(Synthèse!$D$10+CUMPRINC(Synthèse!$D$12/12,Synthèse!$D$13,Synthèse!$D$10,1,ROW()-1,0),"")</f>
        <v>413675.47931470489</v>
      </c>
      <c r="F360" s="1">
        <f t="shared" si="17"/>
        <v>53724</v>
      </c>
    </row>
    <row r="361" spans="1:6" x14ac:dyDescent="0.25">
      <c r="A361" s="6">
        <f t="shared" si="15"/>
        <v>360</v>
      </c>
      <c r="B361" s="7">
        <f t="shared" si="16"/>
        <v>2499.9985060420768</v>
      </c>
      <c r="C361" s="7">
        <f>IF(E361="","",IFERROR(-PPMT(Synthèse!$D$12/12,ROW()-1,Synthèse!$D$13,Synthèse!$D$10),""))</f>
        <v>1121.0802416597273</v>
      </c>
      <c r="D361" s="7">
        <f>IF(E361="","",IFERROR(-IPMT(Synthèse!$D$12/12,ROW()-1,Synthèse!$D$13,Synthèse!$D$10),""))</f>
        <v>1378.9182643823497</v>
      </c>
      <c r="E361" s="4">
        <f>IFERROR(Synthèse!$D$10+CUMPRINC(Synthèse!$D$12/12,Synthèse!$D$13,Synthèse!$D$10,1,ROW()-1,0),"")</f>
        <v>412554.39907304512</v>
      </c>
      <c r="F361" s="1">
        <f t="shared" si="17"/>
        <v>53752</v>
      </c>
    </row>
    <row r="362" spans="1:6" x14ac:dyDescent="0.25">
      <c r="A362" s="6">
        <f t="shared" si="15"/>
        <v>361</v>
      </c>
      <c r="B362" s="7">
        <f t="shared" si="16"/>
        <v>2499.9985060420768</v>
      </c>
      <c r="C362" s="7">
        <f>IF(E362="","",IFERROR(-PPMT(Synthèse!$D$12/12,ROW()-1,Synthèse!$D$13,Synthèse!$D$10),""))</f>
        <v>1124.8171757985929</v>
      </c>
      <c r="D362" s="7">
        <f>IF(E362="","",IFERROR(-IPMT(Synthèse!$D$12/12,ROW()-1,Synthèse!$D$13,Synthèse!$D$10),""))</f>
        <v>1375.1813302434839</v>
      </c>
      <c r="E362" s="4">
        <f>IFERROR(Synthèse!$D$10+CUMPRINC(Synthèse!$D$12/12,Synthèse!$D$13,Synthèse!$D$10,1,ROW()-1,0),"")</f>
        <v>411429.58189724653</v>
      </c>
      <c r="F362" s="1">
        <f t="shared" si="17"/>
        <v>53783</v>
      </c>
    </row>
    <row r="363" spans="1:6" x14ac:dyDescent="0.25">
      <c r="A363" s="6">
        <f t="shared" si="15"/>
        <v>362</v>
      </c>
      <c r="B363" s="7">
        <f t="shared" si="16"/>
        <v>2499.9985060420768</v>
      </c>
      <c r="C363" s="7">
        <f>IF(E363="","",IFERROR(-PPMT(Synthèse!$D$12/12,ROW()-1,Synthèse!$D$13,Synthèse!$D$10),""))</f>
        <v>1128.5665663845882</v>
      </c>
      <c r="D363" s="7">
        <f>IF(E363="","",IFERROR(-IPMT(Synthèse!$D$12/12,ROW()-1,Synthèse!$D$13,Synthèse!$D$10),""))</f>
        <v>1371.4319396574886</v>
      </c>
      <c r="E363" s="4">
        <f>IFERROR(Synthèse!$D$10+CUMPRINC(Synthèse!$D$12/12,Synthèse!$D$13,Synthèse!$D$10,1,ROW()-1,0),"")</f>
        <v>410301.01533086196</v>
      </c>
      <c r="F363" s="1">
        <f t="shared" si="17"/>
        <v>53813</v>
      </c>
    </row>
    <row r="364" spans="1:6" x14ac:dyDescent="0.25">
      <c r="A364" s="6">
        <f t="shared" si="15"/>
        <v>363</v>
      </c>
      <c r="B364" s="7">
        <f t="shared" si="16"/>
        <v>2499.9985060420768</v>
      </c>
      <c r="C364" s="7">
        <f>IF(E364="","",IFERROR(-PPMT(Synthèse!$D$12/12,ROW()-1,Synthèse!$D$13,Synthèse!$D$10),""))</f>
        <v>1132.3284549392035</v>
      </c>
      <c r="D364" s="7">
        <f>IF(E364="","",IFERROR(-IPMT(Synthèse!$D$12/12,ROW()-1,Synthèse!$D$13,Synthèse!$D$10),""))</f>
        <v>1367.6700511028739</v>
      </c>
      <c r="E364" s="4">
        <f>IFERROR(Synthèse!$D$10+CUMPRINC(Synthèse!$D$12/12,Synthèse!$D$13,Synthèse!$D$10,1,ROW()-1,0),"")</f>
        <v>409168.68687592272</v>
      </c>
      <c r="F364" s="1">
        <f t="shared" si="17"/>
        <v>53844</v>
      </c>
    </row>
    <row r="365" spans="1:6" x14ac:dyDescent="0.25">
      <c r="A365" s="6">
        <f t="shared" si="15"/>
        <v>364</v>
      </c>
      <c r="B365" s="7">
        <f t="shared" si="16"/>
        <v>2499.9985060420768</v>
      </c>
      <c r="C365" s="7">
        <f>IF(E365="","",IFERROR(-PPMT(Synthèse!$D$12/12,ROW()-1,Synthèse!$D$13,Synthèse!$D$10),""))</f>
        <v>1136.1028831223343</v>
      </c>
      <c r="D365" s="7">
        <f>IF(E365="","",IFERROR(-IPMT(Synthèse!$D$12/12,ROW()-1,Synthèse!$D$13,Synthèse!$D$10),""))</f>
        <v>1363.8956229197427</v>
      </c>
      <c r="E365" s="4">
        <f>IFERROR(Synthèse!$D$10+CUMPRINC(Synthèse!$D$12/12,Synthèse!$D$13,Synthèse!$D$10,1,ROW()-1,0),"")</f>
        <v>408032.58399280044</v>
      </c>
      <c r="F365" s="1">
        <f t="shared" si="17"/>
        <v>53874</v>
      </c>
    </row>
    <row r="366" spans="1:6" x14ac:dyDescent="0.25">
      <c r="A366" s="6">
        <f t="shared" si="15"/>
        <v>365</v>
      </c>
      <c r="B366" s="7">
        <f t="shared" si="16"/>
        <v>2499.9985060420768</v>
      </c>
      <c r="C366" s="7">
        <f>IF(E366="","",IFERROR(-PPMT(Synthèse!$D$12/12,ROW()-1,Synthèse!$D$13,Synthèse!$D$10),""))</f>
        <v>1139.8898927327421</v>
      </c>
      <c r="D366" s="7">
        <f>IF(E366="","",IFERROR(-IPMT(Synthèse!$D$12/12,ROW()-1,Synthèse!$D$13,Synthèse!$D$10),""))</f>
        <v>1360.1086133093349</v>
      </c>
      <c r="E366" s="4">
        <f>IFERROR(Synthèse!$D$10+CUMPRINC(Synthèse!$D$12/12,Synthèse!$D$13,Synthèse!$D$10,1,ROW()-1,0),"")</f>
        <v>406892.6941000676</v>
      </c>
      <c r="F366" s="1">
        <f t="shared" si="17"/>
        <v>53905</v>
      </c>
    </row>
    <row r="367" spans="1:6" x14ac:dyDescent="0.25">
      <c r="A367" s="6">
        <f t="shared" si="15"/>
        <v>366</v>
      </c>
      <c r="B367" s="7">
        <f t="shared" si="16"/>
        <v>2499.9985060420768</v>
      </c>
      <c r="C367" s="7">
        <f>IF(E367="","",IFERROR(-PPMT(Synthèse!$D$12/12,ROW()-1,Synthèse!$D$13,Synthèse!$D$10),""))</f>
        <v>1143.6895257085177</v>
      </c>
      <c r="D367" s="7">
        <f>IF(E367="","",IFERROR(-IPMT(Synthèse!$D$12/12,ROW()-1,Synthèse!$D$13,Synthèse!$D$10),""))</f>
        <v>1356.3089803335592</v>
      </c>
      <c r="E367" s="4">
        <f>IFERROR(Synthèse!$D$10+CUMPRINC(Synthèse!$D$12/12,Synthèse!$D$13,Synthèse!$D$10,1,ROW()-1,0),"")</f>
        <v>405749.00457435916</v>
      </c>
      <c r="F367" s="1">
        <f t="shared" si="17"/>
        <v>53936</v>
      </c>
    </row>
    <row r="368" spans="1:6" x14ac:dyDescent="0.25">
      <c r="A368" s="6">
        <f t="shared" si="15"/>
        <v>367</v>
      </c>
      <c r="B368" s="7">
        <f t="shared" si="16"/>
        <v>2499.9985060420768</v>
      </c>
      <c r="C368" s="7">
        <f>IF(E368="","",IFERROR(-PPMT(Synthèse!$D$12/12,ROW()-1,Synthèse!$D$13,Synthèse!$D$10),""))</f>
        <v>1147.5018241275461</v>
      </c>
      <c r="D368" s="7">
        <f>IF(E368="","",IFERROR(-IPMT(Synthèse!$D$12/12,ROW()-1,Synthèse!$D$13,Synthèse!$D$10),""))</f>
        <v>1352.4966819145309</v>
      </c>
      <c r="E368" s="4">
        <f>IFERROR(Synthèse!$D$10+CUMPRINC(Synthèse!$D$12/12,Synthèse!$D$13,Synthèse!$D$10,1,ROW()-1,0),"")</f>
        <v>404601.50275023165</v>
      </c>
      <c r="F368" s="1">
        <f t="shared" si="17"/>
        <v>53966</v>
      </c>
    </row>
    <row r="369" spans="1:6" x14ac:dyDescent="0.25">
      <c r="A369" s="6">
        <f t="shared" si="15"/>
        <v>368</v>
      </c>
      <c r="B369" s="7">
        <f t="shared" si="16"/>
        <v>2499.9985060420768</v>
      </c>
      <c r="C369" s="7">
        <f>IF(E369="","",IFERROR(-PPMT(Synthèse!$D$12/12,ROW()-1,Synthèse!$D$13,Synthèse!$D$10),""))</f>
        <v>1151.3268302079714</v>
      </c>
      <c r="D369" s="7">
        <f>IF(E369="","",IFERROR(-IPMT(Synthèse!$D$12/12,ROW()-1,Synthèse!$D$13,Synthèse!$D$10),""))</f>
        <v>1348.6716758341056</v>
      </c>
      <c r="E369" s="4">
        <f>IFERROR(Synthèse!$D$10+CUMPRINC(Synthèse!$D$12/12,Synthèse!$D$13,Synthèse!$D$10,1,ROW()-1,0),"")</f>
        <v>403450.17592002358</v>
      </c>
      <c r="F369" s="1">
        <f t="shared" si="17"/>
        <v>53997</v>
      </c>
    </row>
    <row r="370" spans="1:6" x14ac:dyDescent="0.25">
      <c r="A370" s="6">
        <f t="shared" si="15"/>
        <v>369</v>
      </c>
      <c r="B370" s="7">
        <f t="shared" si="16"/>
        <v>2499.9985060420768</v>
      </c>
      <c r="C370" s="7">
        <f>IF(E370="","",IFERROR(-PPMT(Synthèse!$D$12/12,ROW()-1,Synthèse!$D$13,Synthèse!$D$10),""))</f>
        <v>1155.1645863086646</v>
      </c>
      <c r="D370" s="7">
        <f>IF(E370="","",IFERROR(-IPMT(Synthèse!$D$12/12,ROW()-1,Synthèse!$D$13,Synthèse!$D$10),""))</f>
        <v>1344.8339197334124</v>
      </c>
      <c r="E370" s="4">
        <f>IFERROR(Synthèse!$D$10+CUMPRINC(Synthèse!$D$12/12,Synthèse!$D$13,Synthèse!$D$10,1,ROW()-1,0),"")</f>
        <v>402295.01133371494</v>
      </c>
      <c r="F370" s="1">
        <f t="shared" si="17"/>
        <v>54027</v>
      </c>
    </row>
    <row r="371" spans="1:6" x14ac:dyDescent="0.25">
      <c r="A371" s="6">
        <f t="shared" si="15"/>
        <v>370</v>
      </c>
      <c r="B371" s="7">
        <f t="shared" si="16"/>
        <v>2499.9985060420768</v>
      </c>
      <c r="C371" s="7">
        <f>IF(E371="","",IFERROR(-PPMT(Synthèse!$D$12/12,ROW()-1,Synthèse!$D$13,Synthèse!$D$10),""))</f>
        <v>1159.0151349296934</v>
      </c>
      <c r="D371" s="7">
        <f>IF(E371="","",IFERROR(-IPMT(Synthèse!$D$12/12,ROW()-1,Synthèse!$D$13,Synthèse!$D$10),""))</f>
        <v>1340.9833711123838</v>
      </c>
      <c r="E371" s="4">
        <f>IFERROR(Synthèse!$D$10+CUMPRINC(Synthèse!$D$12/12,Synthèse!$D$13,Synthèse!$D$10,1,ROW()-1,0),"")</f>
        <v>401135.99619878526</v>
      </c>
      <c r="F371" s="1">
        <f t="shared" si="17"/>
        <v>54058</v>
      </c>
    </row>
    <row r="372" spans="1:6" x14ac:dyDescent="0.25">
      <c r="A372" s="6">
        <f t="shared" si="15"/>
        <v>371</v>
      </c>
      <c r="B372" s="7">
        <f t="shared" si="16"/>
        <v>2499.9985060420768</v>
      </c>
      <c r="C372" s="7">
        <f>IF(E372="","",IFERROR(-PPMT(Synthèse!$D$12/12,ROW()-1,Synthèse!$D$13,Synthèse!$D$10),""))</f>
        <v>1162.8785187127924</v>
      </c>
      <c r="D372" s="7">
        <f>IF(E372="","",IFERROR(-IPMT(Synthèse!$D$12/12,ROW()-1,Synthèse!$D$13,Synthèse!$D$10),""))</f>
        <v>1337.1199873292846</v>
      </c>
      <c r="E372" s="4">
        <f>IFERROR(Synthèse!$D$10+CUMPRINC(Synthèse!$D$12/12,Synthèse!$D$13,Synthèse!$D$10,1,ROW()-1,0),"")</f>
        <v>399973.11768007255</v>
      </c>
      <c r="F372" s="1">
        <f t="shared" si="17"/>
        <v>54089</v>
      </c>
    </row>
    <row r="373" spans="1:6" x14ac:dyDescent="0.25">
      <c r="A373" s="6">
        <f t="shared" si="15"/>
        <v>372</v>
      </c>
      <c r="B373" s="7">
        <f t="shared" si="16"/>
        <v>2499.9985060420768</v>
      </c>
      <c r="C373" s="7">
        <f>IF(E373="","",IFERROR(-PPMT(Synthèse!$D$12/12,ROW()-1,Synthèse!$D$13,Synthèse!$D$10),""))</f>
        <v>1166.754780441835</v>
      </c>
      <c r="D373" s="7">
        <f>IF(E373="","",IFERROR(-IPMT(Synthèse!$D$12/12,ROW()-1,Synthèse!$D$13,Synthèse!$D$10),""))</f>
        <v>1333.243725600242</v>
      </c>
      <c r="E373" s="4">
        <f>IFERROR(Synthèse!$D$10+CUMPRINC(Synthèse!$D$12/12,Synthèse!$D$13,Synthèse!$D$10,1,ROW()-1,0),"")</f>
        <v>398806.36289963068</v>
      </c>
      <c r="F373" s="1">
        <f t="shared" si="17"/>
        <v>54118</v>
      </c>
    </row>
    <row r="374" spans="1:6" x14ac:dyDescent="0.25">
      <c r="A374" s="6">
        <f t="shared" si="15"/>
        <v>373</v>
      </c>
      <c r="B374" s="7">
        <f t="shared" si="16"/>
        <v>2499.9985060420768</v>
      </c>
      <c r="C374" s="7">
        <f>IF(E374="","",IFERROR(-PPMT(Synthèse!$D$12/12,ROW()-1,Synthèse!$D$13,Synthèse!$D$10),""))</f>
        <v>1170.6439630433078</v>
      </c>
      <c r="D374" s="7">
        <f>IF(E374="","",IFERROR(-IPMT(Synthèse!$D$12/12,ROW()-1,Synthèse!$D$13,Synthèse!$D$10),""))</f>
        <v>1329.3545429987689</v>
      </c>
      <c r="E374" s="4">
        <f>IFERROR(Synthèse!$D$10+CUMPRINC(Synthèse!$D$12/12,Synthèse!$D$13,Synthèse!$D$10,1,ROW()-1,0),"")</f>
        <v>397635.71893658733</v>
      </c>
      <c r="F374" s="1">
        <f t="shared" si="17"/>
        <v>54149</v>
      </c>
    </row>
    <row r="375" spans="1:6" x14ac:dyDescent="0.25">
      <c r="A375" s="6">
        <f t="shared" si="15"/>
        <v>374</v>
      </c>
      <c r="B375" s="7">
        <f t="shared" si="16"/>
        <v>2499.9985060420768</v>
      </c>
      <c r="C375" s="7">
        <f>IF(E375="","",IFERROR(-PPMT(Synthèse!$D$12/12,ROW()-1,Synthèse!$D$13,Synthèse!$D$10),""))</f>
        <v>1174.5461095867854</v>
      </c>
      <c r="D375" s="7">
        <f>IF(E375="","",IFERROR(-IPMT(Synthèse!$D$12/12,ROW()-1,Synthèse!$D$13,Synthèse!$D$10),""))</f>
        <v>1325.4523964552916</v>
      </c>
      <c r="E375" s="4">
        <f>IFERROR(Synthèse!$D$10+CUMPRINC(Synthèse!$D$12/12,Synthèse!$D$13,Synthèse!$D$10,1,ROW()-1,0),"")</f>
        <v>396461.17282700061</v>
      </c>
      <c r="F375" s="1">
        <f t="shared" si="17"/>
        <v>54179</v>
      </c>
    </row>
    <row r="376" spans="1:6" x14ac:dyDescent="0.25">
      <c r="A376" s="6">
        <f t="shared" si="15"/>
        <v>375</v>
      </c>
      <c r="B376" s="7">
        <f t="shared" si="16"/>
        <v>2499.9985060420768</v>
      </c>
      <c r="C376" s="7">
        <f>IF(E376="","",IFERROR(-PPMT(Synthèse!$D$12/12,ROW()-1,Synthèse!$D$13,Synthèse!$D$10),""))</f>
        <v>1178.4612632854082</v>
      </c>
      <c r="D376" s="7">
        <f>IF(E376="","",IFERROR(-IPMT(Synthèse!$D$12/12,ROW()-1,Synthèse!$D$13,Synthèse!$D$10),""))</f>
        <v>1321.537242756669</v>
      </c>
      <c r="E376" s="4">
        <f>IFERROR(Synthèse!$D$10+CUMPRINC(Synthèse!$D$12/12,Synthèse!$D$13,Synthèse!$D$10,1,ROW()-1,0),"")</f>
        <v>395282.71156371513</v>
      </c>
      <c r="F376" s="1">
        <f t="shared" si="17"/>
        <v>54210</v>
      </c>
    </row>
    <row r="377" spans="1:6" x14ac:dyDescent="0.25">
      <c r="A377" s="6">
        <f t="shared" si="15"/>
        <v>376</v>
      </c>
      <c r="B377" s="7">
        <f t="shared" si="16"/>
        <v>2499.9985060420768</v>
      </c>
      <c r="C377" s="7">
        <f>IF(E377="","",IFERROR(-PPMT(Synthèse!$D$12/12,ROW()-1,Synthèse!$D$13,Synthèse!$D$10),""))</f>
        <v>1182.3894674963594</v>
      </c>
      <c r="D377" s="7">
        <f>IF(E377="","",IFERROR(-IPMT(Synthèse!$D$12/12,ROW()-1,Synthèse!$D$13,Synthèse!$D$10),""))</f>
        <v>1317.6090385457173</v>
      </c>
      <c r="E377" s="4">
        <f>IFERROR(Synthèse!$D$10+CUMPRINC(Synthèse!$D$12/12,Synthèse!$D$13,Synthèse!$D$10,1,ROW()-1,0),"")</f>
        <v>394100.32209621882</v>
      </c>
      <c r="F377" s="1">
        <f t="shared" si="17"/>
        <v>54240</v>
      </c>
    </row>
    <row r="378" spans="1:6" x14ac:dyDescent="0.25">
      <c r="A378" s="6">
        <f t="shared" si="15"/>
        <v>377</v>
      </c>
      <c r="B378" s="7">
        <f t="shared" si="16"/>
        <v>2499.9985060420768</v>
      </c>
      <c r="C378" s="7">
        <f>IF(E378="","",IFERROR(-PPMT(Synthèse!$D$12/12,ROW()-1,Synthèse!$D$13,Synthèse!$D$10),""))</f>
        <v>1186.3307657213475</v>
      </c>
      <c r="D378" s="7">
        <f>IF(E378="","",IFERROR(-IPMT(Synthèse!$D$12/12,ROW()-1,Synthèse!$D$13,Synthèse!$D$10),""))</f>
        <v>1313.6677403207295</v>
      </c>
      <c r="E378" s="4">
        <f>IFERROR(Synthèse!$D$10+CUMPRINC(Synthèse!$D$12/12,Synthèse!$D$13,Synthèse!$D$10,1,ROW()-1,0),"")</f>
        <v>392913.99133049743</v>
      </c>
      <c r="F378" s="1">
        <f t="shared" si="17"/>
        <v>54271</v>
      </c>
    </row>
    <row r="379" spans="1:6" x14ac:dyDescent="0.25">
      <c r="A379" s="6">
        <f t="shared" si="15"/>
        <v>378</v>
      </c>
      <c r="B379" s="7">
        <f t="shared" si="16"/>
        <v>2499.9985060420768</v>
      </c>
      <c r="C379" s="7">
        <f>IF(E379="","",IFERROR(-PPMT(Synthèse!$D$12/12,ROW()-1,Synthèse!$D$13,Synthèse!$D$10),""))</f>
        <v>1190.2852016070854</v>
      </c>
      <c r="D379" s="7">
        <f>IF(E379="","",IFERROR(-IPMT(Synthèse!$D$12/12,ROW()-1,Synthèse!$D$13,Synthèse!$D$10),""))</f>
        <v>1309.7133044349916</v>
      </c>
      <c r="E379" s="4">
        <f>IFERROR(Synthèse!$D$10+CUMPRINC(Synthèse!$D$12/12,Synthèse!$D$13,Synthèse!$D$10,1,ROW()-1,0),"")</f>
        <v>391723.70612889039</v>
      </c>
      <c r="F379" s="1">
        <f t="shared" si="17"/>
        <v>54302</v>
      </c>
    </row>
    <row r="380" spans="1:6" x14ac:dyDescent="0.25">
      <c r="A380" s="6">
        <f t="shared" si="15"/>
        <v>379</v>
      </c>
      <c r="B380" s="7">
        <f t="shared" si="16"/>
        <v>2499.9985060420768</v>
      </c>
      <c r="C380" s="7">
        <f>IF(E380="","",IFERROR(-PPMT(Synthèse!$D$12/12,ROW()-1,Synthèse!$D$13,Synthèse!$D$10),""))</f>
        <v>1194.2528189457755</v>
      </c>
      <c r="D380" s="7">
        <f>IF(E380="","",IFERROR(-IPMT(Synthèse!$D$12/12,ROW()-1,Synthèse!$D$13,Synthèse!$D$10),""))</f>
        <v>1305.7456870963015</v>
      </c>
      <c r="E380" s="4">
        <f>IFERROR(Synthèse!$D$10+CUMPRINC(Synthèse!$D$12/12,Synthèse!$D$13,Synthèse!$D$10,1,ROW()-1,0),"")</f>
        <v>390529.4533099446</v>
      </c>
      <c r="F380" s="1">
        <f t="shared" si="17"/>
        <v>54332</v>
      </c>
    </row>
    <row r="381" spans="1:6" x14ac:dyDescent="0.25">
      <c r="A381" s="6">
        <f t="shared" si="15"/>
        <v>380</v>
      </c>
      <c r="B381" s="7">
        <f t="shared" si="16"/>
        <v>2499.9985060420768</v>
      </c>
      <c r="C381" s="7">
        <f>IF(E381="","",IFERROR(-PPMT(Synthèse!$D$12/12,ROW()-1,Synthèse!$D$13,Synthèse!$D$10),""))</f>
        <v>1198.2336616755947</v>
      </c>
      <c r="D381" s="7">
        <f>IF(E381="","",IFERROR(-IPMT(Synthèse!$D$12/12,ROW()-1,Synthèse!$D$13,Synthèse!$D$10),""))</f>
        <v>1301.7648443664823</v>
      </c>
      <c r="E381" s="4">
        <f>IFERROR(Synthèse!$D$10+CUMPRINC(Synthèse!$D$12/12,Synthèse!$D$13,Synthèse!$D$10,1,ROW()-1,0),"")</f>
        <v>389331.21964826895</v>
      </c>
      <c r="F381" s="1">
        <f t="shared" si="17"/>
        <v>54363</v>
      </c>
    </row>
    <row r="382" spans="1:6" x14ac:dyDescent="0.25">
      <c r="A382" s="6">
        <f t="shared" si="15"/>
        <v>381</v>
      </c>
      <c r="B382" s="7">
        <f t="shared" si="16"/>
        <v>2499.9985060420768</v>
      </c>
      <c r="C382" s="7">
        <f>IF(E382="","",IFERROR(-PPMT(Synthèse!$D$12/12,ROW()-1,Synthèse!$D$13,Synthèse!$D$10),""))</f>
        <v>1202.2277738811802</v>
      </c>
      <c r="D382" s="7">
        <f>IF(E382="","",IFERROR(-IPMT(Synthèse!$D$12/12,ROW()-1,Synthèse!$D$13,Synthèse!$D$10),""))</f>
        <v>1297.7707321608971</v>
      </c>
      <c r="E382" s="4">
        <f>IFERROR(Synthèse!$D$10+CUMPRINC(Synthèse!$D$12/12,Synthèse!$D$13,Synthèse!$D$10,1,ROW()-1,0),"")</f>
        <v>388128.99187438778</v>
      </c>
      <c r="F382" s="1">
        <f t="shared" si="17"/>
        <v>54393</v>
      </c>
    </row>
    <row r="383" spans="1:6" x14ac:dyDescent="0.25">
      <c r="A383" s="6">
        <f t="shared" si="15"/>
        <v>382</v>
      </c>
      <c r="B383" s="7">
        <f t="shared" si="16"/>
        <v>2499.9985060420768</v>
      </c>
      <c r="C383" s="7">
        <f>IF(E383="","",IFERROR(-PPMT(Synthèse!$D$12/12,ROW()-1,Synthèse!$D$13,Synthèse!$D$10),""))</f>
        <v>1206.2351997941173</v>
      </c>
      <c r="D383" s="7">
        <f>IF(E383="","",IFERROR(-IPMT(Synthèse!$D$12/12,ROW()-1,Synthèse!$D$13,Synthèse!$D$10),""))</f>
        <v>1293.7633062479597</v>
      </c>
      <c r="E383" s="4">
        <f>IFERROR(Synthèse!$D$10+CUMPRINC(Synthèse!$D$12/12,Synthèse!$D$13,Synthèse!$D$10,1,ROW()-1,0),"")</f>
        <v>386922.75667459372</v>
      </c>
      <c r="F383" s="1">
        <f t="shared" si="17"/>
        <v>54424</v>
      </c>
    </row>
    <row r="384" spans="1:6" x14ac:dyDescent="0.25">
      <c r="A384" s="6">
        <f t="shared" si="15"/>
        <v>383</v>
      </c>
      <c r="B384" s="7">
        <f t="shared" si="16"/>
        <v>2499.9985060420768</v>
      </c>
      <c r="C384" s="7">
        <f>IF(E384="","",IFERROR(-PPMT(Synthèse!$D$12/12,ROW()-1,Synthèse!$D$13,Synthèse!$D$10),""))</f>
        <v>1210.2559837934309</v>
      </c>
      <c r="D384" s="7">
        <f>IF(E384="","",IFERROR(-IPMT(Synthèse!$D$12/12,ROW()-1,Synthèse!$D$13,Synthèse!$D$10),""))</f>
        <v>1289.7425222486461</v>
      </c>
      <c r="E384" s="4">
        <f>IFERROR(Synthèse!$D$10+CUMPRINC(Synthèse!$D$12/12,Synthèse!$D$13,Synthèse!$D$10,1,ROW()-1,0),"")</f>
        <v>385712.5006908002</v>
      </c>
      <c r="F384" s="1">
        <f t="shared" si="17"/>
        <v>54455</v>
      </c>
    </row>
    <row r="385" spans="1:6" x14ac:dyDescent="0.25">
      <c r="A385" s="6">
        <f t="shared" si="15"/>
        <v>384</v>
      </c>
      <c r="B385" s="7">
        <f t="shared" si="16"/>
        <v>2499.9985060420768</v>
      </c>
      <c r="C385" s="7">
        <f>IF(E385="","",IFERROR(-PPMT(Synthèse!$D$12/12,ROW()-1,Synthèse!$D$13,Synthèse!$D$10),""))</f>
        <v>1214.290170406076</v>
      </c>
      <c r="D385" s="7">
        <f>IF(E385="","",IFERROR(-IPMT(Synthèse!$D$12/12,ROW()-1,Synthèse!$D$13,Synthèse!$D$10),""))</f>
        <v>1285.708335636001</v>
      </c>
      <c r="E385" s="4">
        <f>IFERROR(Synthèse!$D$10+CUMPRINC(Synthèse!$D$12/12,Synthèse!$D$13,Synthèse!$D$10,1,ROW()-1,0),"")</f>
        <v>384498.2105203942</v>
      </c>
      <c r="F385" s="1">
        <f t="shared" si="17"/>
        <v>54483</v>
      </c>
    </row>
    <row r="386" spans="1:6" x14ac:dyDescent="0.25">
      <c r="A386" s="6">
        <f t="shared" si="15"/>
        <v>385</v>
      </c>
      <c r="B386" s="7">
        <f t="shared" si="16"/>
        <v>2499.9985060420768</v>
      </c>
      <c r="C386" s="7">
        <f>IF(E386="","",IFERROR(-PPMT(Synthèse!$D$12/12,ROW()-1,Synthèse!$D$13,Synthèse!$D$10),""))</f>
        <v>1218.3378043074295</v>
      </c>
      <c r="D386" s="7">
        <f>IF(E386="","",IFERROR(-IPMT(Synthèse!$D$12/12,ROW()-1,Synthèse!$D$13,Synthèse!$D$10),""))</f>
        <v>1281.6607017346475</v>
      </c>
      <c r="E386" s="4">
        <f>IFERROR(Synthèse!$D$10+CUMPRINC(Synthèse!$D$12/12,Synthèse!$D$13,Synthèse!$D$10,1,ROW()-1,0),"")</f>
        <v>383279.87271608674</v>
      </c>
      <c r="F386" s="1">
        <f t="shared" si="17"/>
        <v>54514</v>
      </c>
    </row>
    <row r="387" spans="1:6" x14ac:dyDescent="0.25">
      <c r="A387" s="6">
        <f t="shared" ref="A387:A421" si="18">IF(E387="","",ROW()-1)</f>
        <v>386</v>
      </c>
      <c r="B387" s="7">
        <f t="shared" si="16"/>
        <v>2499.9985060420768</v>
      </c>
      <c r="C387" s="7">
        <f>IF(E387="","",IFERROR(-PPMT(Synthèse!$D$12/12,ROW()-1,Synthèse!$D$13,Synthèse!$D$10),""))</f>
        <v>1222.3989303217875</v>
      </c>
      <c r="D387" s="7">
        <f>IF(E387="","",IFERROR(-IPMT(Synthèse!$D$12/12,ROW()-1,Synthèse!$D$13,Synthèse!$D$10),""))</f>
        <v>1277.5995757202895</v>
      </c>
      <c r="E387" s="4">
        <f>IFERROR(Synthèse!$D$10+CUMPRINC(Synthèse!$D$12/12,Synthèse!$D$13,Synthèse!$D$10,1,ROW()-1,0),"")</f>
        <v>382057.47378576489</v>
      </c>
      <c r="F387" s="1">
        <f t="shared" si="17"/>
        <v>54544</v>
      </c>
    </row>
    <row r="388" spans="1:6" x14ac:dyDescent="0.25">
      <c r="A388" s="6">
        <f t="shared" si="18"/>
        <v>387</v>
      </c>
      <c r="B388" s="7">
        <f t="shared" ref="B388:B421" si="19">IF(E388="","",B387)</f>
        <v>2499.9985060420768</v>
      </c>
      <c r="C388" s="7">
        <f>IF(E388="","",IFERROR(-PPMT(Synthèse!$D$12/12,ROW()-1,Synthèse!$D$13,Synthèse!$D$10),""))</f>
        <v>1226.4735934228602</v>
      </c>
      <c r="D388" s="7">
        <f>IF(E388="","",IFERROR(-IPMT(Synthèse!$D$12/12,ROW()-1,Synthèse!$D$13,Synthèse!$D$10),""))</f>
        <v>1273.5249126192168</v>
      </c>
      <c r="E388" s="4">
        <f>IFERROR(Synthèse!$D$10+CUMPRINC(Synthèse!$D$12/12,Synthèse!$D$13,Synthèse!$D$10,1,ROW()-1,0),"")</f>
        <v>380831.00019234209</v>
      </c>
      <c r="F388" s="1">
        <f t="shared" ref="F388:F421" si="20">IF(E388="","",EDATE(F387,1))</f>
        <v>54575</v>
      </c>
    </row>
    <row r="389" spans="1:6" x14ac:dyDescent="0.25">
      <c r="A389" s="6">
        <f t="shared" si="18"/>
        <v>388</v>
      </c>
      <c r="B389" s="7">
        <f t="shared" si="19"/>
        <v>2499.9985060420768</v>
      </c>
      <c r="C389" s="7">
        <f>IF(E389="","",IFERROR(-PPMT(Synthèse!$D$12/12,ROW()-1,Synthèse!$D$13,Synthèse!$D$10),""))</f>
        <v>1230.5618387342697</v>
      </c>
      <c r="D389" s="7">
        <f>IF(E389="","",IFERROR(-IPMT(Synthèse!$D$12/12,ROW()-1,Synthèse!$D$13,Synthèse!$D$10),""))</f>
        <v>1269.4366673078073</v>
      </c>
      <c r="E389" s="4">
        <f>IFERROR(Synthèse!$D$10+CUMPRINC(Synthèse!$D$12/12,Synthèse!$D$13,Synthèse!$D$10,1,ROW()-1,0),"")</f>
        <v>379600.43835360778</v>
      </c>
      <c r="F389" s="1">
        <f t="shared" si="20"/>
        <v>54605</v>
      </c>
    </row>
    <row r="390" spans="1:6" x14ac:dyDescent="0.25">
      <c r="A390" s="6">
        <f t="shared" si="18"/>
        <v>389</v>
      </c>
      <c r="B390" s="7">
        <f t="shared" si="19"/>
        <v>2499.9985060420768</v>
      </c>
      <c r="C390" s="7">
        <f>IF(E390="","",IFERROR(-PPMT(Synthèse!$D$12/12,ROW()-1,Synthèse!$D$13,Synthèse!$D$10),""))</f>
        <v>1234.6637115300505</v>
      </c>
      <c r="D390" s="7">
        <f>IF(E390="","",IFERROR(-IPMT(Synthèse!$D$12/12,ROW()-1,Synthèse!$D$13,Synthèse!$D$10),""))</f>
        <v>1265.3347945120263</v>
      </c>
      <c r="E390" s="4">
        <f>IFERROR(Synthèse!$D$10+CUMPRINC(Synthèse!$D$12/12,Synthèse!$D$13,Synthèse!$D$10,1,ROW()-1,0),"")</f>
        <v>378365.77464207774</v>
      </c>
      <c r="F390" s="1">
        <f t="shared" si="20"/>
        <v>54636</v>
      </c>
    </row>
    <row r="391" spans="1:6" x14ac:dyDescent="0.25">
      <c r="A391" s="6">
        <f t="shared" si="18"/>
        <v>390</v>
      </c>
      <c r="B391" s="7">
        <f t="shared" si="19"/>
        <v>2499.9985060420768</v>
      </c>
      <c r="C391" s="7">
        <f>IF(E391="","",IFERROR(-PPMT(Synthèse!$D$12/12,ROW()-1,Synthèse!$D$13,Synthèse!$D$10),""))</f>
        <v>1238.7792572351507</v>
      </c>
      <c r="D391" s="7">
        <f>IF(E391="","",IFERROR(-IPMT(Synthèse!$D$12/12,ROW()-1,Synthèse!$D$13,Synthèse!$D$10),""))</f>
        <v>1261.2192488069263</v>
      </c>
      <c r="E391" s="4">
        <f>IFERROR(Synthèse!$D$10+CUMPRINC(Synthèse!$D$12/12,Synthèse!$D$13,Synthèse!$D$10,1,ROW()-1,0),"")</f>
        <v>377126.99538484268</v>
      </c>
      <c r="F391" s="1">
        <f t="shared" si="20"/>
        <v>54667</v>
      </c>
    </row>
    <row r="392" spans="1:6" x14ac:dyDescent="0.25">
      <c r="A392" s="6">
        <f t="shared" si="18"/>
        <v>391</v>
      </c>
      <c r="B392" s="7">
        <f t="shared" si="19"/>
        <v>2499.9985060420768</v>
      </c>
      <c r="C392" s="7">
        <f>IF(E392="","",IFERROR(-PPMT(Synthèse!$D$12/12,ROW()-1,Synthèse!$D$13,Synthèse!$D$10),""))</f>
        <v>1242.9085214259344</v>
      </c>
      <c r="D392" s="7">
        <f>IF(E392="","",IFERROR(-IPMT(Synthèse!$D$12/12,ROW()-1,Synthèse!$D$13,Synthèse!$D$10),""))</f>
        <v>1257.0899846161426</v>
      </c>
      <c r="E392" s="4">
        <f>IFERROR(Synthèse!$D$10+CUMPRINC(Synthèse!$D$12/12,Synthèse!$D$13,Synthèse!$D$10,1,ROW()-1,0),"")</f>
        <v>375884.08686341671</v>
      </c>
      <c r="F392" s="1">
        <f t="shared" si="20"/>
        <v>54697</v>
      </c>
    </row>
    <row r="393" spans="1:6" x14ac:dyDescent="0.25">
      <c r="A393" s="6">
        <f t="shared" si="18"/>
        <v>392</v>
      </c>
      <c r="B393" s="7">
        <f t="shared" si="19"/>
        <v>2499.9985060420768</v>
      </c>
      <c r="C393" s="7">
        <f>IF(E393="","",IFERROR(-PPMT(Synthèse!$D$12/12,ROW()-1,Synthèse!$D$13,Synthèse!$D$10),""))</f>
        <v>1247.0515498306877</v>
      </c>
      <c r="D393" s="7">
        <f>IF(E393="","",IFERROR(-IPMT(Synthèse!$D$12/12,ROW()-1,Synthèse!$D$13,Synthèse!$D$10),""))</f>
        <v>1252.9469562113891</v>
      </c>
      <c r="E393" s="4">
        <f>IFERROR(Synthèse!$D$10+CUMPRINC(Synthèse!$D$12/12,Synthèse!$D$13,Synthèse!$D$10,1,ROW()-1,0),"")</f>
        <v>374637.03531358601</v>
      </c>
      <c r="F393" s="1">
        <f t="shared" si="20"/>
        <v>54728</v>
      </c>
    </row>
    <row r="394" spans="1:6" x14ac:dyDescent="0.25">
      <c r="A394" s="6">
        <f t="shared" si="18"/>
        <v>393</v>
      </c>
      <c r="B394" s="7">
        <f t="shared" si="19"/>
        <v>2499.9985060420768</v>
      </c>
      <c r="C394" s="7">
        <f>IF(E394="","",IFERROR(-PPMT(Synthèse!$D$12/12,ROW()-1,Synthèse!$D$13,Synthèse!$D$10),""))</f>
        <v>1251.2083883301232</v>
      </c>
      <c r="D394" s="7">
        <f>IF(E394="","",IFERROR(-IPMT(Synthèse!$D$12/12,ROW()-1,Synthèse!$D$13,Synthèse!$D$10),""))</f>
        <v>1248.7901177119538</v>
      </c>
      <c r="E394" s="4">
        <f>IFERROR(Synthèse!$D$10+CUMPRINC(Synthèse!$D$12/12,Synthèse!$D$13,Synthèse!$D$10,1,ROW()-1,0),"")</f>
        <v>373385.82692525588</v>
      </c>
      <c r="F394" s="1">
        <f t="shared" si="20"/>
        <v>54758</v>
      </c>
    </row>
    <row r="395" spans="1:6" x14ac:dyDescent="0.25">
      <c r="A395" s="6">
        <f t="shared" si="18"/>
        <v>394</v>
      </c>
      <c r="B395" s="7">
        <f t="shared" si="19"/>
        <v>2499.9985060420768</v>
      </c>
      <c r="C395" s="7">
        <f>IF(E395="","",IFERROR(-PPMT(Synthèse!$D$12/12,ROW()-1,Synthèse!$D$13,Synthèse!$D$10),""))</f>
        <v>1255.3790829578904</v>
      </c>
      <c r="D395" s="7">
        <f>IF(E395="","",IFERROR(-IPMT(Synthèse!$D$12/12,ROW()-1,Synthèse!$D$13,Synthèse!$D$10),""))</f>
        <v>1244.6194230841866</v>
      </c>
      <c r="E395" s="4">
        <f>IFERROR(Synthèse!$D$10+CUMPRINC(Synthèse!$D$12/12,Synthèse!$D$13,Synthèse!$D$10,1,ROW()-1,0),"")</f>
        <v>372130.44784229802</v>
      </c>
      <c r="F395" s="1">
        <f t="shared" si="20"/>
        <v>54789</v>
      </c>
    </row>
    <row r="396" spans="1:6" x14ac:dyDescent="0.25">
      <c r="A396" s="6">
        <f t="shared" si="18"/>
        <v>395</v>
      </c>
      <c r="B396" s="7">
        <f t="shared" si="19"/>
        <v>2499.9985060420768</v>
      </c>
      <c r="C396" s="7">
        <f>IF(E396="","",IFERROR(-PPMT(Synthèse!$D$12/12,ROW()-1,Synthèse!$D$13,Synthèse!$D$10),""))</f>
        <v>1259.5636799010833</v>
      </c>
      <c r="D396" s="7">
        <f>IF(E396="","",IFERROR(-IPMT(Synthèse!$D$12/12,ROW()-1,Synthèse!$D$13,Synthèse!$D$10),""))</f>
        <v>1240.4348261409934</v>
      </c>
      <c r="E396" s="4">
        <f>IFERROR(Synthèse!$D$10+CUMPRINC(Synthèse!$D$12/12,Synthèse!$D$13,Synthèse!$D$10,1,ROW()-1,0),"")</f>
        <v>370870.88416239689</v>
      </c>
      <c r="F396" s="1">
        <f t="shared" si="20"/>
        <v>54820</v>
      </c>
    </row>
    <row r="397" spans="1:6" x14ac:dyDescent="0.25">
      <c r="A397" s="6">
        <f t="shared" si="18"/>
        <v>396</v>
      </c>
      <c r="B397" s="7">
        <f t="shared" si="19"/>
        <v>2499.9985060420768</v>
      </c>
      <c r="C397" s="7">
        <f>IF(E397="","",IFERROR(-PPMT(Synthèse!$D$12/12,ROW()-1,Synthèse!$D$13,Synthèse!$D$10),""))</f>
        <v>1263.7622255007536</v>
      </c>
      <c r="D397" s="7">
        <f>IF(E397="","",IFERROR(-IPMT(Synthèse!$D$12/12,ROW()-1,Synthèse!$D$13,Synthèse!$D$10),""))</f>
        <v>1236.2362805413234</v>
      </c>
      <c r="E397" s="4">
        <f>IFERROR(Synthèse!$D$10+CUMPRINC(Synthèse!$D$12/12,Synthèse!$D$13,Synthèse!$D$10,1,ROW()-1,0),"")</f>
        <v>369607.12193689618</v>
      </c>
      <c r="F397" s="1">
        <f t="shared" si="20"/>
        <v>54848</v>
      </c>
    </row>
    <row r="398" spans="1:6" x14ac:dyDescent="0.25">
      <c r="A398" s="6">
        <f t="shared" si="18"/>
        <v>397</v>
      </c>
      <c r="B398" s="7">
        <f t="shared" si="19"/>
        <v>2499.9985060420768</v>
      </c>
      <c r="C398" s="7">
        <f>IF(E398="","",IFERROR(-PPMT(Synthèse!$D$12/12,ROW()-1,Synthèse!$D$13,Synthèse!$D$10),""))</f>
        <v>1267.9747662524228</v>
      </c>
      <c r="D398" s="7">
        <f>IF(E398="","",IFERROR(-IPMT(Synthèse!$D$12/12,ROW()-1,Synthèse!$D$13,Synthèse!$D$10),""))</f>
        <v>1232.0237397896544</v>
      </c>
      <c r="E398" s="4">
        <f>IFERROR(Synthèse!$D$10+CUMPRINC(Synthèse!$D$12/12,Synthèse!$D$13,Synthèse!$D$10,1,ROW()-1,0),"")</f>
        <v>368339.14717064379</v>
      </c>
      <c r="F398" s="1">
        <f t="shared" si="20"/>
        <v>54879</v>
      </c>
    </row>
    <row r="399" spans="1:6" x14ac:dyDescent="0.25">
      <c r="A399" s="6">
        <f t="shared" si="18"/>
        <v>398</v>
      </c>
      <c r="B399" s="7">
        <f t="shared" si="19"/>
        <v>2499.9985060420768</v>
      </c>
      <c r="C399" s="7">
        <f>IF(E399="","",IFERROR(-PPMT(Synthèse!$D$12/12,ROW()-1,Synthèse!$D$13,Synthèse!$D$10),""))</f>
        <v>1272.2013488065977</v>
      </c>
      <c r="D399" s="7">
        <f>IF(E399="","",IFERROR(-IPMT(Synthèse!$D$12/12,ROW()-1,Synthèse!$D$13,Synthèse!$D$10),""))</f>
        <v>1227.7971572354795</v>
      </c>
      <c r="E399" s="4">
        <f>IFERROR(Synthèse!$D$10+CUMPRINC(Synthèse!$D$12/12,Synthèse!$D$13,Synthèse!$D$10,1,ROW()-1,0),"")</f>
        <v>367066.94582183717</v>
      </c>
      <c r="F399" s="1">
        <f t="shared" si="20"/>
        <v>54909</v>
      </c>
    </row>
    <row r="400" spans="1:6" x14ac:dyDescent="0.25">
      <c r="A400" s="6">
        <f t="shared" si="18"/>
        <v>399</v>
      </c>
      <c r="B400" s="7">
        <f t="shared" si="19"/>
        <v>2499.9985060420768</v>
      </c>
      <c r="C400" s="7">
        <f>IF(E400="","",IFERROR(-PPMT(Synthèse!$D$12/12,ROW()-1,Synthèse!$D$13,Synthèse!$D$10),""))</f>
        <v>1276.4420199692863</v>
      </c>
      <c r="D400" s="7">
        <f>IF(E400="","",IFERROR(-IPMT(Synthèse!$D$12/12,ROW()-1,Synthèse!$D$13,Synthèse!$D$10),""))</f>
        <v>1223.5564860727909</v>
      </c>
      <c r="E400" s="4">
        <f>IFERROR(Synthèse!$D$10+CUMPRINC(Synthèse!$D$12/12,Synthèse!$D$13,Synthèse!$D$10,1,ROW()-1,0),"")</f>
        <v>365790.50380186783</v>
      </c>
      <c r="F400" s="1">
        <f t="shared" si="20"/>
        <v>54940</v>
      </c>
    </row>
    <row r="401" spans="1:6" x14ac:dyDescent="0.25">
      <c r="A401" s="6">
        <f t="shared" si="18"/>
        <v>400</v>
      </c>
      <c r="B401" s="7">
        <f t="shared" si="19"/>
        <v>2499.9985060420768</v>
      </c>
      <c r="C401" s="7">
        <f>IF(E401="","",IFERROR(-PPMT(Synthèse!$D$12/12,ROW()-1,Synthèse!$D$13,Synthèse!$D$10),""))</f>
        <v>1280.6968267025172</v>
      </c>
      <c r="D401" s="7">
        <f>IF(E401="","",IFERROR(-IPMT(Synthèse!$D$12/12,ROW()-1,Synthèse!$D$13,Synthèse!$D$10),""))</f>
        <v>1219.30167933956</v>
      </c>
      <c r="E401" s="4">
        <f>IFERROR(Synthèse!$D$10+CUMPRINC(Synthèse!$D$12/12,Synthèse!$D$13,Synthèse!$D$10,1,ROW()-1,0),"")</f>
        <v>364509.80697516532</v>
      </c>
      <c r="F401" s="1">
        <f t="shared" si="20"/>
        <v>54970</v>
      </c>
    </row>
    <row r="402" spans="1:6" x14ac:dyDescent="0.25">
      <c r="A402" s="6">
        <f t="shared" si="18"/>
        <v>401</v>
      </c>
      <c r="B402" s="7">
        <f t="shared" si="19"/>
        <v>2499.9985060420768</v>
      </c>
      <c r="C402" s="7">
        <f>IF(E402="","",IFERROR(-PPMT(Synthèse!$D$12/12,ROW()-1,Synthèse!$D$13,Synthèse!$D$10),""))</f>
        <v>1284.9658161248587</v>
      </c>
      <c r="D402" s="7">
        <f>IF(E402="","",IFERROR(-IPMT(Synthèse!$D$12/12,ROW()-1,Synthèse!$D$13,Synthèse!$D$10),""))</f>
        <v>1215.0326899172182</v>
      </c>
      <c r="E402" s="4">
        <f>IFERROR(Synthèse!$D$10+CUMPRINC(Synthèse!$D$12/12,Synthèse!$D$13,Synthèse!$D$10,1,ROW()-1,0),"")</f>
        <v>363224.84115904046</v>
      </c>
      <c r="F402" s="1">
        <f t="shared" si="20"/>
        <v>55001</v>
      </c>
    </row>
    <row r="403" spans="1:6" x14ac:dyDescent="0.25">
      <c r="A403" s="6">
        <f t="shared" si="18"/>
        <v>402</v>
      </c>
      <c r="B403" s="7">
        <f t="shared" si="19"/>
        <v>2499.9985060420768</v>
      </c>
      <c r="C403" s="7">
        <f>IF(E403="","",IFERROR(-PPMT(Synthèse!$D$12/12,ROW()-1,Synthèse!$D$13,Synthèse!$D$10),""))</f>
        <v>1289.2490355119419</v>
      </c>
      <c r="D403" s="7">
        <f>IF(E403="","",IFERROR(-IPMT(Synthèse!$D$12/12,ROW()-1,Synthèse!$D$13,Synthèse!$D$10),""))</f>
        <v>1210.7494705301353</v>
      </c>
      <c r="E403" s="4">
        <f>IFERROR(Synthèse!$D$10+CUMPRINC(Synthèse!$D$12/12,Synthèse!$D$13,Synthèse!$D$10,1,ROW()-1,0),"")</f>
        <v>361935.59212352854</v>
      </c>
      <c r="F403" s="1">
        <f t="shared" si="20"/>
        <v>55032</v>
      </c>
    </row>
    <row r="404" spans="1:6" x14ac:dyDescent="0.25">
      <c r="A404" s="6">
        <f t="shared" si="18"/>
        <v>403</v>
      </c>
      <c r="B404" s="7">
        <f t="shared" si="19"/>
        <v>2499.9985060420768</v>
      </c>
      <c r="C404" s="7">
        <f>IF(E404="","",IFERROR(-PPMT(Synthèse!$D$12/12,ROW()-1,Synthèse!$D$13,Synthèse!$D$10),""))</f>
        <v>1293.5465322969817</v>
      </c>
      <c r="D404" s="7">
        <f>IF(E404="","",IFERROR(-IPMT(Synthèse!$D$12/12,ROW()-1,Synthèse!$D$13,Synthèse!$D$10),""))</f>
        <v>1206.4519737450955</v>
      </c>
      <c r="E404" s="4">
        <f>IFERROR(Synthèse!$D$10+CUMPRINC(Synthèse!$D$12/12,Synthèse!$D$13,Synthèse!$D$10,1,ROW()-1,0),"")</f>
        <v>360642.04559123155</v>
      </c>
      <c r="F404" s="1">
        <f t="shared" si="20"/>
        <v>55062</v>
      </c>
    </row>
    <row r="405" spans="1:6" x14ac:dyDescent="0.25">
      <c r="A405" s="6">
        <f t="shared" si="18"/>
        <v>404</v>
      </c>
      <c r="B405" s="7">
        <f t="shared" si="19"/>
        <v>2499.9985060420768</v>
      </c>
      <c r="C405" s="7">
        <f>IF(E405="","",IFERROR(-PPMT(Synthèse!$D$12/12,ROW()-1,Synthèse!$D$13,Synthèse!$D$10),""))</f>
        <v>1297.858354071305</v>
      </c>
      <c r="D405" s="7">
        <f>IF(E405="","",IFERROR(-IPMT(Synthèse!$D$12/12,ROW()-1,Synthèse!$D$13,Synthèse!$D$10),""))</f>
        <v>1202.1401519707722</v>
      </c>
      <c r="E405" s="4">
        <f>IFERROR(Synthèse!$D$10+CUMPRINC(Synthèse!$D$12/12,Synthèse!$D$13,Synthèse!$D$10,1,ROW()-1,0),"")</f>
        <v>359344.18723716028</v>
      </c>
      <c r="F405" s="1">
        <f t="shared" si="20"/>
        <v>55093</v>
      </c>
    </row>
    <row r="406" spans="1:6" x14ac:dyDescent="0.25">
      <c r="A406" s="6">
        <f t="shared" si="18"/>
        <v>405</v>
      </c>
      <c r="B406" s="7">
        <f t="shared" si="19"/>
        <v>2499.9985060420768</v>
      </c>
      <c r="C406" s="7">
        <f>IF(E406="","",IFERROR(-PPMT(Synthèse!$D$12/12,ROW()-1,Synthèse!$D$13,Synthèse!$D$10),""))</f>
        <v>1302.1845485848758</v>
      </c>
      <c r="D406" s="7">
        <f>IF(E406="","",IFERROR(-IPMT(Synthèse!$D$12/12,ROW()-1,Synthèse!$D$13,Synthèse!$D$10),""))</f>
        <v>1197.8139574572012</v>
      </c>
      <c r="E406" s="4">
        <f>IFERROR(Synthèse!$D$10+CUMPRINC(Synthèse!$D$12/12,Synthèse!$D$13,Synthèse!$D$10,1,ROW()-1,0),"")</f>
        <v>358042.00268857536</v>
      </c>
      <c r="F406" s="1">
        <f t="shared" si="20"/>
        <v>55123</v>
      </c>
    </row>
    <row r="407" spans="1:6" x14ac:dyDescent="0.25">
      <c r="A407" s="6">
        <f t="shared" si="18"/>
        <v>406</v>
      </c>
      <c r="B407" s="7">
        <f t="shared" si="19"/>
        <v>2499.9985060420768</v>
      </c>
      <c r="C407" s="7">
        <f>IF(E407="","",IFERROR(-PPMT(Synthèse!$D$12/12,ROW()-1,Synthèse!$D$13,Synthèse!$D$10),""))</f>
        <v>1306.5251637468255</v>
      </c>
      <c r="D407" s="7">
        <f>IF(E407="","",IFERROR(-IPMT(Synthèse!$D$12/12,ROW()-1,Synthèse!$D$13,Synthèse!$D$10),""))</f>
        <v>1193.4733422952518</v>
      </c>
      <c r="E407" s="4">
        <f>IFERROR(Synthèse!$D$10+CUMPRINC(Synthèse!$D$12/12,Synthèse!$D$13,Synthèse!$D$10,1,ROW()-1,0),"")</f>
        <v>356735.47752482857</v>
      </c>
      <c r="F407" s="1">
        <f t="shared" si="20"/>
        <v>55154</v>
      </c>
    </row>
    <row r="408" spans="1:6" x14ac:dyDescent="0.25">
      <c r="A408" s="6">
        <f t="shared" si="18"/>
        <v>407</v>
      </c>
      <c r="B408" s="7">
        <f t="shared" si="19"/>
        <v>2499.9985060420768</v>
      </c>
      <c r="C408" s="7">
        <f>IF(E408="","",IFERROR(-PPMT(Synthèse!$D$12/12,ROW()-1,Synthèse!$D$13,Synthèse!$D$10),""))</f>
        <v>1310.8802476259814</v>
      </c>
      <c r="D408" s="7">
        <f>IF(E408="","",IFERROR(-IPMT(Synthèse!$D$12/12,ROW()-1,Synthèse!$D$13,Synthèse!$D$10),""))</f>
        <v>1189.1182584160956</v>
      </c>
      <c r="E408" s="4">
        <f>IFERROR(Synthèse!$D$10+CUMPRINC(Synthèse!$D$12/12,Synthèse!$D$13,Synthèse!$D$10,1,ROW()-1,0),"")</f>
        <v>355424.59727720253</v>
      </c>
      <c r="F408" s="1">
        <f t="shared" si="20"/>
        <v>55185</v>
      </c>
    </row>
    <row r="409" spans="1:6" x14ac:dyDescent="0.25">
      <c r="A409" s="6">
        <f t="shared" si="18"/>
        <v>408</v>
      </c>
      <c r="B409" s="7">
        <f t="shared" si="19"/>
        <v>2499.9985060420768</v>
      </c>
      <c r="C409" s="7">
        <f>IF(E409="","",IFERROR(-PPMT(Synthèse!$D$12/12,ROW()-1,Synthèse!$D$13,Synthèse!$D$10),""))</f>
        <v>1315.2498484514015</v>
      </c>
      <c r="D409" s="7">
        <f>IF(E409="","",IFERROR(-IPMT(Synthèse!$D$12/12,ROW()-1,Synthèse!$D$13,Synthèse!$D$10),""))</f>
        <v>1184.7486575906753</v>
      </c>
      <c r="E409" s="4">
        <f>IFERROR(Synthèse!$D$10+CUMPRINC(Synthèse!$D$12/12,Synthèse!$D$13,Synthèse!$D$10,1,ROW()-1,0),"")</f>
        <v>354109.34742875112</v>
      </c>
      <c r="F409" s="1">
        <f t="shared" si="20"/>
        <v>55213</v>
      </c>
    </row>
    <row r="410" spans="1:6" x14ac:dyDescent="0.25">
      <c r="A410" s="6">
        <f t="shared" si="18"/>
        <v>409</v>
      </c>
      <c r="B410" s="7">
        <f t="shared" si="19"/>
        <v>2499.9985060420768</v>
      </c>
      <c r="C410" s="7">
        <f>IF(E410="","",IFERROR(-PPMT(Synthèse!$D$12/12,ROW()-1,Synthèse!$D$13,Synthèse!$D$10),""))</f>
        <v>1319.634014612906</v>
      </c>
      <c r="D410" s="7">
        <f>IF(E410="","",IFERROR(-IPMT(Synthèse!$D$12/12,ROW()-1,Synthèse!$D$13,Synthèse!$D$10),""))</f>
        <v>1180.3644914291708</v>
      </c>
      <c r="E410" s="4">
        <f>IFERROR(Synthèse!$D$10+CUMPRINC(Synthèse!$D$12/12,Synthèse!$D$13,Synthèse!$D$10,1,ROW()-1,0),"")</f>
        <v>352789.71341413836</v>
      </c>
      <c r="F410" s="1">
        <f t="shared" si="20"/>
        <v>55244</v>
      </c>
    </row>
    <row r="411" spans="1:6" x14ac:dyDescent="0.25">
      <c r="A411" s="6">
        <f t="shared" si="18"/>
        <v>410</v>
      </c>
      <c r="B411" s="7">
        <f t="shared" si="19"/>
        <v>2499.9985060420768</v>
      </c>
      <c r="C411" s="7">
        <f>IF(E411="","",IFERROR(-PPMT(Synthèse!$D$12/12,ROW()-1,Synthèse!$D$13,Synthèse!$D$10),""))</f>
        <v>1324.032794661616</v>
      </c>
      <c r="D411" s="7">
        <f>IF(E411="","",IFERROR(-IPMT(Synthèse!$D$12/12,ROW()-1,Synthèse!$D$13,Synthèse!$D$10),""))</f>
        <v>1175.9657113804612</v>
      </c>
      <c r="E411" s="4">
        <f>IFERROR(Synthèse!$D$10+CUMPRINC(Synthèse!$D$12/12,Synthèse!$D$13,Synthèse!$D$10,1,ROW()-1,0),"")</f>
        <v>351465.68061947671</v>
      </c>
      <c r="F411" s="1">
        <f t="shared" si="20"/>
        <v>55274</v>
      </c>
    </row>
    <row r="412" spans="1:6" x14ac:dyDescent="0.25">
      <c r="A412" s="6">
        <f t="shared" si="18"/>
        <v>411</v>
      </c>
      <c r="B412" s="7">
        <f t="shared" si="19"/>
        <v>2499.9985060420768</v>
      </c>
      <c r="C412" s="7">
        <f>IF(E412="","",IFERROR(-PPMT(Synthèse!$D$12/12,ROW()-1,Synthèse!$D$13,Synthèse!$D$10),""))</f>
        <v>1328.446237310488</v>
      </c>
      <c r="D412" s="7">
        <f>IF(E412="","",IFERROR(-IPMT(Synthèse!$D$12/12,ROW()-1,Synthèse!$D$13,Synthèse!$D$10),""))</f>
        <v>1171.5522687315893</v>
      </c>
      <c r="E412" s="4">
        <f>IFERROR(Synthèse!$D$10+CUMPRINC(Synthèse!$D$12/12,Synthèse!$D$13,Synthèse!$D$10,1,ROW()-1,0),"")</f>
        <v>350137.23438216618</v>
      </c>
      <c r="F412" s="1">
        <f t="shared" si="20"/>
        <v>55305</v>
      </c>
    </row>
    <row r="413" spans="1:6" x14ac:dyDescent="0.25">
      <c r="A413" s="6">
        <f t="shared" si="18"/>
        <v>412</v>
      </c>
      <c r="B413" s="7">
        <f t="shared" si="19"/>
        <v>2499.9985060420768</v>
      </c>
      <c r="C413" s="7">
        <f>IF(E413="","",IFERROR(-PPMT(Synthèse!$D$12/12,ROW()-1,Synthèse!$D$13,Synthèse!$D$10),""))</f>
        <v>1332.8743914348559</v>
      </c>
      <c r="D413" s="7">
        <f>IF(E413="","",IFERROR(-IPMT(Synthèse!$D$12/12,ROW()-1,Synthèse!$D$13,Synthèse!$D$10),""))</f>
        <v>1167.1241146072207</v>
      </c>
      <c r="E413" s="4">
        <f>IFERROR(Synthèse!$D$10+CUMPRINC(Synthèse!$D$12/12,Synthèse!$D$13,Synthèse!$D$10,1,ROW()-1,0),"")</f>
        <v>348804.35999073135</v>
      </c>
      <c r="F413" s="1">
        <f t="shared" si="20"/>
        <v>55335</v>
      </c>
    </row>
    <row r="414" spans="1:6" x14ac:dyDescent="0.25">
      <c r="A414" s="6">
        <f t="shared" si="18"/>
        <v>413</v>
      </c>
      <c r="B414" s="7">
        <f t="shared" si="19"/>
        <v>2499.9985060420768</v>
      </c>
      <c r="C414" s="7">
        <f>IF(E414="","",IFERROR(-PPMT(Synthèse!$D$12/12,ROW()-1,Synthèse!$D$13,Synthèse!$D$10),""))</f>
        <v>1337.3173060729723</v>
      </c>
      <c r="D414" s="7">
        <f>IF(E414="","",IFERROR(-IPMT(Synthèse!$D$12/12,ROW()-1,Synthèse!$D$13,Synthèse!$D$10),""))</f>
        <v>1162.6811999691047</v>
      </c>
      <c r="E414" s="4">
        <f>IFERROR(Synthèse!$D$10+CUMPRINC(Synthèse!$D$12/12,Synthèse!$D$13,Synthèse!$D$10,1,ROW()-1,0),"")</f>
        <v>347467.04268465831</v>
      </c>
      <c r="F414" s="1">
        <f t="shared" si="20"/>
        <v>55366</v>
      </c>
    </row>
    <row r="415" spans="1:6" x14ac:dyDescent="0.25">
      <c r="A415" s="6">
        <f t="shared" si="18"/>
        <v>414</v>
      </c>
      <c r="B415" s="7">
        <f t="shared" si="19"/>
        <v>2499.9985060420768</v>
      </c>
      <c r="C415" s="7">
        <f>IF(E415="","",IFERROR(-PPMT(Synthèse!$D$12/12,ROW()-1,Synthèse!$D$13,Synthèse!$D$10),""))</f>
        <v>1341.7750304265489</v>
      </c>
      <c r="D415" s="7">
        <f>IF(E415="","",IFERROR(-IPMT(Synthèse!$D$12/12,ROW()-1,Synthèse!$D$13,Synthèse!$D$10),""))</f>
        <v>1158.2234756155281</v>
      </c>
      <c r="E415" s="4">
        <f>IFERROR(Synthèse!$D$10+CUMPRINC(Synthèse!$D$12/12,Synthèse!$D$13,Synthèse!$D$10,1,ROW()-1,0),"")</f>
        <v>346125.26765423181</v>
      </c>
      <c r="F415" s="1">
        <f t="shared" si="20"/>
        <v>55397</v>
      </c>
    </row>
    <row r="416" spans="1:6" x14ac:dyDescent="0.25">
      <c r="A416" s="6">
        <f t="shared" si="18"/>
        <v>415</v>
      </c>
      <c r="B416" s="7">
        <f t="shared" si="19"/>
        <v>2499.9985060420768</v>
      </c>
      <c r="C416" s="7">
        <f>IF(E416="","",IFERROR(-PPMT(Synthèse!$D$12/12,ROW()-1,Synthèse!$D$13,Synthèse!$D$10),""))</f>
        <v>1346.2476138613042</v>
      </c>
      <c r="D416" s="7">
        <f>IF(E416="","",IFERROR(-IPMT(Synthèse!$D$12/12,ROW()-1,Synthèse!$D$13,Synthèse!$D$10),""))</f>
        <v>1153.7508921807728</v>
      </c>
      <c r="E416" s="4">
        <f>IFERROR(Synthèse!$D$10+CUMPRINC(Synthèse!$D$12/12,Synthèse!$D$13,Synthèse!$D$10,1,ROW()-1,0),"")</f>
        <v>344779.02004037047</v>
      </c>
      <c r="F416" s="1">
        <f t="shared" si="20"/>
        <v>55427</v>
      </c>
    </row>
    <row r="417" spans="1:6" x14ac:dyDescent="0.25">
      <c r="A417" s="6">
        <f t="shared" si="18"/>
        <v>416</v>
      </c>
      <c r="B417" s="7">
        <f t="shared" si="19"/>
        <v>2499.9985060420768</v>
      </c>
      <c r="C417" s="7">
        <f>IF(E417="","",IFERROR(-PPMT(Synthèse!$D$12/12,ROW()-1,Synthèse!$D$13,Synthèse!$D$10),""))</f>
        <v>1350.7351059075086</v>
      </c>
      <c r="D417" s="7">
        <f>IF(E417="","",IFERROR(-IPMT(Synthèse!$D$12/12,ROW()-1,Synthèse!$D$13,Synthèse!$D$10),""))</f>
        <v>1149.2634001345687</v>
      </c>
      <c r="E417" s="4">
        <f>IFERROR(Synthèse!$D$10+CUMPRINC(Synthèse!$D$12/12,Synthèse!$D$13,Synthèse!$D$10,1,ROW()-1,0),"")</f>
        <v>343428.28493446292</v>
      </c>
      <c r="F417" s="1">
        <f t="shared" si="20"/>
        <v>55458</v>
      </c>
    </row>
    <row r="418" spans="1:6" x14ac:dyDescent="0.25">
      <c r="A418" s="6">
        <f t="shared" si="18"/>
        <v>417</v>
      </c>
      <c r="B418" s="7">
        <f t="shared" si="19"/>
        <v>2499.9985060420768</v>
      </c>
      <c r="C418" s="7">
        <f>IF(E418="","",IFERROR(-PPMT(Synthèse!$D$12/12,ROW()-1,Synthèse!$D$13,Synthèse!$D$10),""))</f>
        <v>1355.2375562605334</v>
      </c>
      <c r="D418" s="7">
        <f>IF(E418="","",IFERROR(-IPMT(Synthèse!$D$12/12,ROW()-1,Synthèse!$D$13,Synthèse!$D$10),""))</f>
        <v>1144.7609497815436</v>
      </c>
      <c r="E418" s="4">
        <f>IFERROR(Synthèse!$D$10+CUMPRINC(Synthèse!$D$12/12,Synthèse!$D$13,Synthèse!$D$10,1,ROW()-1,0),"")</f>
        <v>342073.04737820238</v>
      </c>
      <c r="F418" s="1">
        <f t="shared" si="20"/>
        <v>55488</v>
      </c>
    </row>
    <row r="419" spans="1:6" x14ac:dyDescent="0.25">
      <c r="A419" s="6">
        <f t="shared" si="18"/>
        <v>418</v>
      </c>
      <c r="B419" s="7">
        <f t="shared" si="19"/>
        <v>2499.9985060420768</v>
      </c>
      <c r="C419" s="7">
        <f>IF(E419="","",IFERROR(-PPMT(Synthèse!$D$12/12,ROW()-1,Synthèse!$D$13,Synthèse!$D$10),""))</f>
        <v>1359.755014781402</v>
      </c>
      <c r="D419" s="7">
        <f>IF(E419="","",IFERROR(-IPMT(Synthèse!$D$12/12,ROW()-1,Synthèse!$D$13,Synthèse!$D$10),""))</f>
        <v>1140.243491260675</v>
      </c>
      <c r="E419" s="4">
        <f>IFERROR(Synthèse!$D$10+CUMPRINC(Synthèse!$D$12/12,Synthèse!$D$13,Synthèse!$D$10,1,ROW()-1,0),"")</f>
        <v>340713.292363421</v>
      </c>
      <c r="F419" s="1">
        <f t="shared" si="20"/>
        <v>55519</v>
      </c>
    </row>
    <row r="420" spans="1:6" x14ac:dyDescent="0.25">
      <c r="A420" s="6">
        <f t="shared" si="18"/>
        <v>419</v>
      </c>
      <c r="B420" s="7">
        <f t="shared" si="19"/>
        <v>2499.9985060420768</v>
      </c>
      <c r="C420" s="7">
        <f>IF(E420="","",IFERROR(-PPMT(Synthèse!$D$12/12,ROW()-1,Synthèse!$D$13,Synthèse!$D$10),""))</f>
        <v>1364.2875314973401</v>
      </c>
      <c r="D420" s="7">
        <f>IF(E420="","",IFERROR(-IPMT(Synthèse!$D$12/12,ROW()-1,Synthèse!$D$13,Synthèse!$D$10),""))</f>
        <v>1135.7109745447369</v>
      </c>
      <c r="E420" s="4">
        <f>IFERROR(Synthèse!$D$10+CUMPRINC(Synthèse!$D$12/12,Synthèse!$D$13,Synthèse!$D$10,1,ROW()-1,0),"")</f>
        <v>339349.0048319237</v>
      </c>
      <c r="F420" s="1">
        <f t="shared" si="20"/>
        <v>55550</v>
      </c>
    </row>
    <row r="421" spans="1:6" x14ac:dyDescent="0.25">
      <c r="A421" s="6">
        <f t="shared" si="18"/>
        <v>420</v>
      </c>
      <c r="B421" s="7">
        <f t="shared" si="19"/>
        <v>2499.9985060420768</v>
      </c>
      <c r="C421" s="7">
        <f>IF(E421="","",IFERROR(-PPMT(Synthèse!$D$12/12,ROW()-1,Synthèse!$D$13,Synthèse!$D$10),""))</f>
        <v>1368.8351566023309</v>
      </c>
      <c r="D421" s="7">
        <f>IF(E421="","",IFERROR(-IPMT(Synthèse!$D$12/12,ROW()-1,Synthèse!$D$13,Synthèse!$D$10),""))</f>
        <v>1131.1633494397458</v>
      </c>
      <c r="E421" s="4">
        <f>IFERROR(Synthèse!$D$10+CUMPRINC(Synthèse!$D$12/12,Synthèse!$D$13,Synthèse!$D$10,1,ROW()-1,0),"")</f>
        <v>337980.16967532138</v>
      </c>
      <c r="F421" s="1">
        <f t="shared" si="20"/>
        <v>55579</v>
      </c>
    </row>
    <row r="422" spans="1:6" x14ac:dyDescent="0.25">
      <c r="A422" s="6">
        <f t="shared" ref="A422:A485" si="21">IF(E422="","",ROW()-1)</f>
        <v>421</v>
      </c>
      <c r="B422" s="7">
        <f t="shared" ref="B422:B485" si="22">IF(E422="","",B421)</f>
        <v>2499.9985060420768</v>
      </c>
      <c r="C422" s="7">
        <f>IF(E422="","",IFERROR(-PPMT(Synthèse!$D$12/12,ROW()-1,Synthèse!$D$13,Synthèse!$D$10),""))</f>
        <v>1373.3979404576723</v>
      </c>
      <c r="D422" s="7">
        <f>IF(E422="","",IFERROR(-IPMT(Synthèse!$D$12/12,ROW()-1,Synthèse!$D$13,Synthèse!$D$10),""))</f>
        <v>1126.6005655844051</v>
      </c>
      <c r="E422" s="4">
        <f>IFERROR(Synthèse!$D$10+CUMPRINC(Synthèse!$D$12/12,Synthèse!$D$13,Synthèse!$D$10,1,ROW()-1,0),"")</f>
        <v>336606.77173486364</v>
      </c>
      <c r="F422" s="1">
        <f t="shared" ref="F422:F485" si="23">IF(E422="","",EDATE(F421,1))</f>
        <v>55610</v>
      </c>
    </row>
    <row r="423" spans="1:6" x14ac:dyDescent="0.25">
      <c r="A423" s="6">
        <f t="shared" si="21"/>
        <v>422</v>
      </c>
      <c r="B423" s="7">
        <f t="shared" si="22"/>
        <v>2499.9985060420768</v>
      </c>
      <c r="C423" s="7">
        <f>IF(E423="","",IFERROR(-PPMT(Synthèse!$D$12/12,ROW()-1,Synthèse!$D$13,Synthèse!$D$10),""))</f>
        <v>1377.9759335925312</v>
      </c>
      <c r="D423" s="7">
        <f>IF(E423="","",IFERROR(-IPMT(Synthèse!$D$12/12,ROW()-1,Synthèse!$D$13,Synthèse!$D$10),""))</f>
        <v>1122.0225724495458</v>
      </c>
      <c r="E423" s="4">
        <f>IFERROR(Synthèse!$D$10+CUMPRINC(Synthèse!$D$12/12,Synthèse!$D$13,Synthèse!$D$10,1,ROW()-1,0),"")</f>
        <v>335228.7958012711</v>
      </c>
      <c r="F423" s="1">
        <f t="shared" si="23"/>
        <v>55640</v>
      </c>
    </row>
    <row r="424" spans="1:6" x14ac:dyDescent="0.25">
      <c r="A424" s="6">
        <f t="shared" si="21"/>
        <v>423</v>
      </c>
      <c r="B424" s="7">
        <f t="shared" si="22"/>
        <v>2499.9985060420768</v>
      </c>
      <c r="C424" s="7">
        <f>IF(E424="","",IFERROR(-PPMT(Synthèse!$D$12/12,ROW()-1,Synthèse!$D$13,Synthèse!$D$10),""))</f>
        <v>1382.5691867045061</v>
      </c>
      <c r="D424" s="7">
        <f>IF(E424="","",IFERROR(-IPMT(Synthèse!$D$12/12,ROW()-1,Synthèse!$D$13,Synthèse!$D$10),""))</f>
        <v>1117.4293193375706</v>
      </c>
      <c r="E424" s="4">
        <f>IFERROR(Synthèse!$D$10+CUMPRINC(Synthèse!$D$12/12,Synthèse!$D$13,Synthèse!$D$10,1,ROW()-1,0),"")</f>
        <v>333846.22661456664</v>
      </c>
      <c r="F424" s="1">
        <f t="shared" si="23"/>
        <v>55671</v>
      </c>
    </row>
    <row r="425" spans="1:6" x14ac:dyDescent="0.25">
      <c r="A425" s="6">
        <f t="shared" si="21"/>
        <v>424</v>
      </c>
      <c r="B425" s="7">
        <f t="shared" si="22"/>
        <v>2499.9985060420768</v>
      </c>
      <c r="C425" s="7">
        <f>IF(E425="","",IFERROR(-PPMT(Synthèse!$D$12/12,ROW()-1,Synthèse!$D$13,Synthèse!$D$10),""))</f>
        <v>1387.1777506601877</v>
      </c>
      <c r="D425" s="7">
        <f>IF(E425="","",IFERROR(-IPMT(Synthèse!$D$12/12,ROW()-1,Synthèse!$D$13,Synthèse!$D$10),""))</f>
        <v>1112.8207553818893</v>
      </c>
      <c r="E425" s="4">
        <f>IFERROR(Synthèse!$D$10+CUMPRINC(Synthèse!$D$12/12,Synthèse!$D$13,Synthèse!$D$10,1,ROW()-1,0),"")</f>
        <v>332459.04886390647</v>
      </c>
      <c r="F425" s="1">
        <f t="shared" si="23"/>
        <v>55701</v>
      </c>
    </row>
    <row r="426" spans="1:6" x14ac:dyDescent="0.25">
      <c r="A426" s="6">
        <f t="shared" si="21"/>
        <v>425</v>
      </c>
      <c r="B426" s="7">
        <f t="shared" si="22"/>
        <v>2499.9985060420768</v>
      </c>
      <c r="C426" s="7">
        <f>IF(E426="","",IFERROR(-PPMT(Synthèse!$D$12/12,ROW()-1,Synthèse!$D$13,Synthèse!$D$10),""))</f>
        <v>1391.8016764957217</v>
      </c>
      <c r="D426" s="7">
        <f>IF(E426="","",IFERROR(-IPMT(Synthèse!$D$12/12,ROW()-1,Synthèse!$D$13,Synthèse!$D$10),""))</f>
        <v>1108.196829546355</v>
      </c>
      <c r="E426" s="4">
        <f>IFERROR(Synthèse!$D$10+CUMPRINC(Synthèse!$D$12/12,Synthèse!$D$13,Synthèse!$D$10,1,ROW()-1,0),"")</f>
        <v>331067.24718741077</v>
      </c>
      <c r="F426" s="1">
        <f t="shared" si="23"/>
        <v>55732</v>
      </c>
    </row>
    <row r="427" spans="1:6" x14ac:dyDescent="0.25">
      <c r="A427" s="6">
        <f t="shared" si="21"/>
        <v>426</v>
      </c>
      <c r="B427" s="7">
        <f t="shared" si="22"/>
        <v>2499.9985060420768</v>
      </c>
      <c r="C427" s="7">
        <f>IF(E427="","",IFERROR(-PPMT(Synthèse!$D$12/12,ROW()-1,Synthèse!$D$13,Synthèse!$D$10),""))</f>
        <v>1396.4410154173743</v>
      </c>
      <c r="D427" s="7">
        <f>IF(E427="","",IFERROR(-IPMT(Synthèse!$D$12/12,ROW()-1,Synthèse!$D$13,Synthèse!$D$10),""))</f>
        <v>1103.557490624703</v>
      </c>
      <c r="E427" s="4">
        <f>IFERROR(Synthèse!$D$10+CUMPRINC(Synthèse!$D$12/12,Synthèse!$D$13,Synthèse!$D$10,1,ROW()-1,0),"")</f>
        <v>329670.80617199332</v>
      </c>
      <c r="F427" s="1">
        <f t="shared" si="23"/>
        <v>55763</v>
      </c>
    </row>
    <row r="428" spans="1:6" x14ac:dyDescent="0.25">
      <c r="A428" s="6">
        <f t="shared" si="21"/>
        <v>427</v>
      </c>
      <c r="B428" s="7">
        <f t="shared" si="22"/>
        <v>2499.9985060420768</v>
      </c>
      <c r="C428" s="7">
        <f>IF(E428="","",IFERROR(-PPMT(Synthèse!$D$12/12,ROW()-1,Synthèse!$D$13,Synthèse!$D$10),""))</f>
        <v>1401.0958188020991</v>
      </c>
      <c r="D428" s="7">
        <f>IF(E428="","",IFERROR(-IPMT(Synthèse!$D$12/12,ROW()-1,Synthèse!$D$13,Synthèse!$D$10),""))</f>
        <v>1098.9026872399781</v>
      </c>
      <c r="E428" s="4">
        <f>IFERROR(Synthèse!$D$10+CUMPRINC(Synthèse!$D$12/12,Synthèse!$D$13,Synthèse!$D$10,1,ROW()-1,0),"")</f>
        <v>328269.71035319124</v>
      </c>
      <c r="F428" s="1">
        <f t="shared" si="23"/>
        <v>55793</v>
      </c>
    </row>
    <row r="429" spans="1:6" x14ac:dyDescent="0.25">
      <c r="A429" s="6">
        <f t="shared" si="21"/>
        <v>428</v>
      </c>
      <c r="B429" s="7">
        <f t="shared" si="22"/>
        <v>2499.9985060420768</v>
      </c>
      <c r="C429" s="7">
        <f>IF(E429="","",IFERROR(-PPMT(Synthèse!$D$12/12,ROW()-1,Synthèse!$D$13,Synthèse!$D$10),""))</f>
        <v>1405.7661381981056</v>
      </c>
      <c r="D429" s="7">
        <f>IF(E429="","",IFERROR(-IPMT(Synthèse!$D$12/12,ROW()-1,Synthèse!$D$13,Synthèse!$D$10),""))</f>
        <v>1094.2323678439714</v>
      </c>
      <c r="E429" s="4">
        <f>IFERROR(Synthèse!$D$10+CUMPRINC(Synthèse!$D$12/12,Synthèse!$D$13,Synthèse!$D$10,1,ROW()-1,0),"")</f>
        <v>326863.94421499321</v>
      </c>
      <c r="F429" s="1">
        <f t="shared" si="23"/>
        <v>55824</v>
      </c>
    </row>
    <row r="430" spans="1:6" x14ac:dyDescent="0.25">
      <c r="A430" s="6">
        <f t="shared" si="21"/>
        <v>429</v>
      </c>
      <c r="B430" s="7">
        <f t="shared" si="22"/>
        <v>2499.9985060420768</v>
      </c>
      <c r="C430" s="7">
        <f>IF(E430="","",IFERROR(-PPMT(Synthèse!$D$12/12,ROW()-1,Synthèse!$D$13,Synthèse!$D$10),""))</f>
        <v>1410.4520253254327</v>
      </c>
      <c r="D430" s="7">
        <f>IF(E430="","",IFERROR(-IPMT(Synthèse!$D$12/12,ROW()-1,Synthèse!$D$13,Synthèse!$D$10),""))</f>
        <v>1089.5464807166438</v>
      </c>
      <c r="E430" s="4">
        <f>IFERROR(Synthèse!$D$10+CUMPRINC(Synthèse!$D$12/12,Synthèse!$D$13,Synthèse!$D$10,1,ROW()-1,0),"")</f>
        <v>325453.49218966771</v>
      </c>
      <c r="F430" s="1">
        <f t="shared" si="23"/>
        <v>55854</v>
      </c>
    </row>
    <row r="431" spans="1:6" x14ac:dyDescent="0.25">
      <c r="A431" s="6">
        <f t="shared" si="21"/>
        <v>430</v>
      </c>
      <c r="B431" s="7">
        <f t="shared" si="22"/>
        <v>2499.9985060420768</v>
      </c>
      <c r="C431" s="7">
        <f>IF(E431="","",IFERROR(-PPMT(Synthèse!$D$12/12,ROW()-1,Synthèse!$D$13,Synthèse!$D$10),""))</f>
        <v>1415.1535320765176</v>
      </c>
      <c r="D431" s="7">
        <f>IF(E431="","",IFERROR(-IPMT(Synthèse!$D$12/12,ROW()-1,Synthèse!$D$13,Synthèse!$D$10),""))</f>
        <v>1084.8449739655593</v>
      </c>
      <c r="E431" s="4">
        <f>IFERROR(Synthèse!$D$10+CUMPRINC(Synthèse!$D$12/12,Synthèse!$D$13,Synthèse!$D$10,1,ROW()-1,0),"")</f>
        <v>324038.33865759114</v>
      </c>
      <c r="F431" s="1">
        <f t="shared" si="23"/>
        <v>55885</v>
      </c>
    </row>
    <row r="432" spans="1:6" x14ac:dyDescent="0.25">
      <c r="A432" s="6">
        <f t="shared" si="21"/>
        <v>431</v>
      </c>
      <c r="B432" s="7">
        <f t="shared" si="22"/>
        <v>2499.9985060420768</v>
      </c>
      <c r="C432" s="7">
        <f>IF(E432="","",IFERROR(-PPMT(Synthèse!$D$12/12,ROW()-1,Synthèse!$D$13,Synthèse!$D$10),""))</f>
        <v>1419.8707105167728</v>
      </c>
      <c r="D432" s="7">
        <f>IF(E432="","",IFERROR(-IPMT(Synthèse!$D$12/12,ROW()-1,Synthèse!$D$13,Synthèse!$D$10),""))</f>
        <v>1080.1277955253042</v>
      </c>
      <c r="E432" s="4">
        <f>IFERROR(Synthèse!$D$10+CUMPRINC(Synthèse!$D$12/12,Synthèse!$D$13,Synthèse!$D$10,1,ROW()-1,0),"")</f>
        <v>322618.46794707439</v>
      </c>
      <c r="F432" s="1">
        <f t="shared" si="23"/>
        <v>55916</v>
      </c>
    </row>
    <row r="433" spans="1:6" x14ac:dyDescent="0.25">
      <c r="A433" s="6">
        <f t="shared" si="21"/>
        <v>432</v>
      </c>
      <c r="B433" s="7">
        <f t="shared" si="22"/>
        <v>2499.9985060420768</v>
      </c>
      <c r="C433" s="7">
        <f>IF(E433="","",IFERROR(-PPMT(Synthèse!$D$12/12,ROW()-1,Synthèse!$D$13,Synthèse!$D$10),""))</f>
        <v>1424.603612885162</v>
      </c>
      <c r="D433" s="7">
        <f>IF(E433="","",IFERROR(-IPMT(Synthèse!$D$12/12,ROW()-1,Synthèse!$D$13,Synthèse!$D$10),""))</f>
        <v>1075.394893156915</v>
      </c>
      <c r="E433" s="4">
        <f>IFERROR(Synthèse!$D$10+CUMPRINC(Synthèse!$D$12/12,Synthèse!$D$13,Synthèse!$D$10,1,ROW()-1,0),"")</f>
        <v>321193.86433418927</v>
      </c>
      <c r="F433" s="1">
        <f t="shared" si="23"/>
        <v>55944</v>
      </c>
    </row>
    <row r="434" spans="1:6" x14ac:dyDescent="0.25">
      <c r="A434" s="6">
        <f t="shared" si="21"/>
        <v>433</v>
      </c>
      <c r="B434" s="7">
        <f t="shared" si="22"/>
        <v>2499.9985060420768</v>
      </c>
      <c r="C434" s="7">
        <f>IF(E434="","",IFERROR(-PPMT(Synthèse!$D$12/12,ROW()-1,Synthèse!$D$13,Synthèse!$D$10),""))</f>
        <v>1429.3522915947792</v>
      </c>
      <c r="D434" s="7">
        <f>IF(E434="","",IFERROR(-IPMT(Synthèse!$D$12/12,ROW()-1,Synthèse!$D$13,Synthèse!$D$10),""))</f>
        <v>1070.6462144472978</v>
      </c>
      <c r="E434" s="4">
        <f>IFERROR(Synthèse!$D$10+CUMPRINC(Synthèse!$D$12/12,Synthèse!$D$13,Synthèse!$D$10,1,ROW()-1,0),"")</f>
        <v>319764.51204259449</v>
      </c>
      <c r="F434" s="1">
        <f t="shared" si="23"/>
        <v>55975</v>
      </c>
    </row>
    <row r="435" spans="1:6" x14ac:dyDescent="0.25">
      <c r="A435" s="6">
        <f t="shared" si="21"/>
        <v>434</v>
      </c>
      <c r="B435" s="7">
        <f t="shared" si="22"/>
        <v>2499.9985060420768</v>
      </c>
      <c r="C435" s="7">
        <f>IF(E435="","",IFERROR(-PPMT(Synthèse!$D$12/12,ROW()-1,Synthèse!$D$13,Synthèse!$D$10),""))</f>
        <v>1434.1167992334285</v>
      </c>
      <c r="D435" s="7">
        <f>IF(E435="","",IFERROR(-IPMT(Synthèse!$D$12/12,ROW()-1,Synthèse!$D$13,Synthèse!$D$10),""))</f>
        <v>1065.8817068086487</v>
      </c>
      <c r="E435" s="4">
        <f>IFERROR(Synthèse!$D$10+CUMPRINC(Synthèse!$D$12/12,Synthèse!$D$13,Synthèse!$D$10,1,ROW()-1,0),"")</f>
        <v>318330.39524336101</v>
      </c>
      <c r="F435" s="1">
        <f t="shared" si="23"/>
        <v>56005</v>
      </c>
    </row>
    <row r="436" spans="1:6" x14ac:dyDescent="0.25">
      <c r="A436" s="6">
        <f t="shared" si="21"/>
        <v>435</v>
      </c>
      <c r="B436" s="7">
        <f t="shared" si="22"/>
        <v>2499.9985060420768</v>
      </c>
      <c r="C436" s="7">
        <f>IF(E436="","",IFERROR(-PPMT(Synthèse!$D$12/12,ROW()-1,Synthèse!$D$13,Synthèse!$D$10),""))</f>
        <v>1438.8971885642065</v>
      </c>
      <c r="D436" s="7">
        <f>IF(E436="","",IFERROR(-IPMT(Synthèse!$D$12/12,ROW()-1,Synthèse!$D$13,Synthèse!$D$10),""))</f>
        <v>1061.1013174778705</v>
      </c>
      <c r="E436" s="4">
        <f>IFERROR(Synthèse!$D$10+CUMPRINC(Synthèse!$D$12/12,Synthèse!$D$13,Synthèse!$D$10,1,ROW()-1,0),"")</f>
        <v>316891.49805479683</v>
      </c>
      <c r="F436" s="1">
        <f t="shared" si="23"/>
        <v>56036</v>
      </c>
    </row>
    <row r="437" spans="1:6" x14ac:dyDescent="0.25">
      <c r="A437" s="6">
        <f t="shared" si="21"/>
        <v>436</v>
      </c>
      <c r="B437" s="7">
        <f t="shared" si="22"/>
        <v>2499.9985060420768</v>
      </c>
      <c r="C437" s="7">
        <f>IF(E437="","",IFERROR(-PPMT(Synthèse!$D$12/12,ROW()-1,Synthèse!$D$13,Synthèse!$D$10),""))</f>
        <v>1443.693512526087</v>
      </c>
      <c r="D437" s="7">
        <f>IF(E437="","",IFERROR(-IPMT(Synthèse!$D$12/12,ROW()-1,Synthèse!$D$13,Synthèse!$D$10),""))</f>
        <v>1056.30499351599</v>
      </c>
      <c r="E437" s="4">
        <f>IFERROR(Synthèse!$D$10+CUMPRINC(Synthèse!$D$12/12,Synthèse!$D$13,Synthèse!$D$10,1,ROW()-1,0),"")</f>
        <v>315447.80454227084</v>
      </c>
      <c r="F437" s="1">
        <f t="shared" si="23"/>
        <v>56066</v>
      </c>
    </row>
    <row r="438" spans="1:6" x14ac:dyDescent="0.25">
      <c r="A438" s="6">
        <f t="shared" si="21"/>
        <v>437</v>
      </c>
      <c r="B438" s="7">
        <f t="shared" si="22"/>
        <v>2499.9985060420768</v>
      </c>
      <c r="C438" s="7">
        <f>IF(E438="","",IFERROR(-PPMT(Synthèse!$D$12/12,ROW()-1,Synthèse!$D$13,Synthèse!$D$10),""))</f>
        <v>1448.5058242345074</v>
      </c>
      <c r="D438" s="7">
        <f>IF(E438="","",IFERROR(-IPMT(Synthèse!$D$12/12,ROW()-1,Synthèse!$D$13,Synthèse!$D$10),""))</f>
        <v>1051.4926818075696</v>
      </c>
      <c r="E438" s="4">
        <f>IFERROR(Synthèse!$D$10+CUMPRINC(Synthèse!$D$12/12,Synthèse!$D$13,Synthèse!$D$10,1,ROW()-1,0),"")</f>
        <v>313999.29871803627</v>
      </c>
      <c r="F438" s="1">
        <f t="shared" si="23"/>
        <v>56097</v>
      </c>
    </row>
    <row r="439" spans="1:6" x14ac:dyDescent="0.25">
      <c r="A439" s="6">
        <f t="shared" si="21"/>
        <v>438</v>
      </c>
      <c r="B439" s="7">
        <f t="shared" si="22"/>
        <v>2499.9985060420768</v>
      </c>
      <c r="C439" s="7">
        <f>IF(E439="","",IFERROR(-PPMT(Synthèse!$D$12/12,ROW()-1,Synthèse!$D$13,Synthèse!$D$10),""))</f>
        <v>1453.3341769819558</v>
      </c>
      <c r="D439" s="7">
        <f>IF(E439="","",IFERROR(-IPMT(Synthèse!$D$12/12,ROW()-1,Synthèse!$D$13,Synthèse!$D$10),""))</f>
        <v>1046.6643290601212</v>
      </c>
      <c r="E439" s="4">
        <f>IFERROR(Synthèse!$D$10+CUMPRINC(Synthèse!$D$12/12,Synthèse!$D$13,Synthèse!$D$10,1,ROW()-1,0),"")</f>
        <v>312545.96454105427</v>
      </c>
      <c r="F439" s="1">
        <f t="shared" si="23"/>
        <v>56128</v>
      </c>
    </row>
    <row r="440" spans="1:6" x14ac:dyDescent="0.25">
      <c r="A440" s="6">
        <f t="shared" si="21"/>
        <v>439</v>
      </c>
      <c r="B440" s="7">
        <f t="shared" si="22"/>
        <v>2499.9985060420768</v>
      </c>
      <c r="C440" s="7">
        <f>IF(E440="","",IFERROR(-PPMT(Synthèse!$D$12/12,ROW()-1,Synthèse!$D$13,Synthèse!$D$10),""))</f>
        <v>1458.1786242385622</v>
      </c>
      <c r="D440" s="7">
        <f>IF(E440="","",IFERROR(-IPMT(Synthèse!$D$12/12,ROW()-1,Synthèse!$D$13,Synthèse!$D$10),""))</f>
        <v>1041.8198818035146</v>
      </c>
      <c r="E440" s="4">
        <f>IFERROR(Synthèse!$D$10+CUMPRINC(Synthèse!$D$12/12,Synthèse!$D$13,Synthèse!$D$10,1,ROW()-1,0),"")</f>
        <v>311087.7859168158</v>
      </c>
      <c r="F440" s="1">
        <f t="shared" si="23"/>
        <v>56158</v>
      </c>
    </row>
    <row r="441" spans="1:6" x14ac:dyDescent="0.25">
      <c r="A441" s="6">
        <f t="shared" si="21"/>
        <v>440</v>
      </c>
      <c r="B441" s="7">
        <f t="shared" si="22"/>
        <v>2499.9985060420768</v>
      </c>
      <c r="C441" s="7">
        <f>IF(E441="","",IFERROR(-PPMT(Synthèse!$D$12/12,ROW()-1,Synthèse!$D$13,Synthèse!$D$10),""))</f>
        <v>1463.0392196526909</v>
      </c>
      <c r="D441" s="7">
        <f>IF(E441="","",IFERROR(-IPMT(Synthèse!$D$12/12,ROW()-1,Synthèse!$D$13,Synthèse!$D$10),""))</f>
        <v>1036.9592863893863</v>
      </c>
      <c r="E441" s="4">
        <f>IFERROR(Synthèse!$D$10+CUMPRINC(Synthèse!$D$12/12,Synthèse!$D$13,Synthèse!$D$10,1,ROW()-1,0),"")</f>
        <v>309624.74669716309</v>
      </c>
      <c r="F441" s="1">
        <f t="shared" si="23"/>
        <v>56189</v>
      </c>
    </row>
    <row r="442" spans="1:6" x14ac:dyDescent="0.25">
      <c r="A442" s="6">
        <f t="shared" si="21"/>
        <v>441</v>
      </c>
      <c r="B442" s="7">
        <f t="shared" si="22"/>
        <v>2499.9985060420768</v>
      </c>
      <c r="C442" s="7">
        <f>IF(E442="","",IFERROR(-PPMT(Synthèse!$D$12/12,ROW()-1,Synthèse!$D$13,Synthèse!$D$10),""))</f>
        <v>1467.9160170515333</v>
      </c>
      <c r="D442" s="7">
        <f>IF(E442="","",IFERROR(-IPMT(Synthèse!$D$12/12,ROW()-1,Synthèse!$D$13,Synthèse!$D$10),""))</f>
        <v>1032.0824889905437</v>
      </c>
      <c r="E442" s="4">
        <f>IFERROR(Synthèse!$D$10+CUMPRINC(Synthèse!$D$12/12,Synthèse!$D$13,Synthèse!$D$10,1,ROW()-1,0),"")</f>
        <v>308156.83068011154</v>
      </c>
      <c r="F442" s="1">
        <f t="shared" si="23"/>
        <v>56219</v>
      </c>
    </row>
    <row r="443" spans="1:6" x14ac:dyDescent="0.25">
      <c r="A443" s="6">
        <f t="shared" si="21"/>
        <v>442</v>
      </c>
      <c r="B443" s="7">
        <f t="shared" si="22"/>
        <v>2499.9985060420768</v>
      </c>
      <c r="C443" s="7">
        <f>IF(E443="","",IFERROR(-PPMT(Synthèse!$D$12/12,ROW()-1,Synthèse!$D$13,Synthèse!$D$10),""))</f>
        <v>1472.8090704417052</v>
      </c>
      <c r="D443" s="7">
        <f>IF(E443="","",IFERROR(-IPMT(Synthèse!$D$12/12,ROW()-1,Synthèse!$D$13,Synthèse!$D$10),""))</f>
        <v>1027.189435600372</v>
      </c>
      <c r="E443" s="4">
        <f>IFERROR(Synthèse!$D$10+CUMPRINC(Synthèse!$D$12/12,Synthèse!$D$13,Synthèse!$D$10,1,ROW()-1,0),"")</f>
        <v>306684.02160966978</v>
      </c>
      <c r="F443" s="1">
        <f t="shared" si="23"/>
        <v>56250</v>
      </c>
    </row>
    <row r="444" spans="1:6" x14ac:dyDescent="0.25">
      <c r="A444" s="6">
        <f t="shared" si="21"/>
        <v>443</v>
      </c>
      <c r="B444" s="7">
        <f t="shared" si="22"/>
        <v>2499.9985060420768</v>
      </c>
      <c r="C444" s="7">
        <f>IF(E444="","",IFERROR(-PPMT(Synthèse!$D$12/12,ROW()-1,Synthèse!$D$13,Synthèse!$D$10),""))</f>
        <v>1477.718434009844</v>
      </c>
      <c r="D444" s="7">
        <f>IF(E444="","",IFERROR(-IPMT(Synthèse!$D$12/12,ROW()-1,Synthèse!$D$13,Synthèse!$D$10),""))</f>
        <v>1022.2800720322333</v>
      </c>
      <c r="E444" s="4">
        <f>IFERROR(Synthèse!$D$10+CUMPRINC(Synthèse!$D$12/12,Synthèse!$D$13,Synthèse!$D$10,1,ROW()-1,0),"")</f>
        <v>305206.30317565997</v>
      </c>
      <c r="F444" s="1">
        <f t="shared" si="23"/>
        <v>56281</v>
      </c>
    </row>
    <row r="445" spans="1:6" x14ac:dyDescent="0.25">
      <c r="A445" s="6">
        <f t="shared" si="21"/>
        <v>444</v>
      </c>
      <c r="B445" s="7">
        <f t="shared" si="22"/>
        <v>2499.9985060420768</v>
      </c>
      <c r="C445" s="7">
        <f>IF(E445="","",IFERROR(-PPMT(Synthèse!$D$12/12,ROW()-1,Synthèse!$D$13,Synthèse!$D$10),""))</f>
        <v>1482.6441621232102</v>
      </c>
      <c r="D445" s="7">
        <f>IF(E445="","",IFERROR(-IPMT(Synthèse!$D$12/12,ROW()-1,Synthèse!$D$13,Synthèse!$D$10),""))</f>
        <v>1017.3543439188668</v>
      </c>
      <c r="E445" s="4">
        <f>IFERROR(Synthèse!$D$10+CUMPRINC(Synthèse!$D$12/12,Synthèse!$D$13,Synthèse!$D$10,1,ROW()-1,0),"")</f>
        <v>303723.65901353676</v>
      </c>
      <c r="F445" s="1">
        <f t="shared" si="23"/>
        <v>56309</v>
      </c>
    </row>
    <row r="446" spans="1:6" x14ac:dyDescent="0.25">
      <c r="A446" s="6">
        <f t="shared" si="21"/>
        <v>445</v>
      </c>
      <c r="B446" s="7">
        <f t="shared" si="22"/>
        <v>2499.9985060420768</v>
      </c>
      <c r="C446" s="7">
        <f>IF(E446="","",IFERROR(-PPMT(Synthèse!$D$12/12,ROW()-1,Synthèse!$D$13,Synthèse!$D$10),""))</f>
        <v>1487.5863093302873</v>
      </c>
      <c r="D446" s="7">
        <f>IF(E446="","",IFERROR(-IPMT(Synthèse!$D$12/12,ROW()-1,Synthèse!$D$13,Synthèse!$D$10),""))</f>
        <v>1012.4121967117894</v>
      </c>
      <c r="E446" s="4">
        <f>IFERROR(Synthèse!$D$10+CUMPRINC(Synthèse!$D$12/12,Synthèse!$D$13,Synthèse!$D$10,1,ROW()-1,0),"")</f>
        <v>302236.07270420657</v>
      </c>
      <c r="F446" s="1">
        <f t="shared" si="23"/>
        <v>56340</v>
      </c>
    </row>
    <row r="447" spans="1:6" x14ac:dyDescent="0.25">
      <c r="A447" s="6">
        <f t="shared" si="21"/>
        <v>446</v>
      </c>
      <c r="B447" s="7">
        <f t="shared" si="22"/>
        <v>2499.9985060420768</v>
      </c>
      <c r="C447" s="7">
        <f>IF(E447="","",IFERROR(-PPMT(Synthèse!$D$12/12,ROW()-1,Synthèse!$D$13,Synthèse!$D$10),""))</f>
        <v>1492.5449303613887</v>
      </c>
      <c r="D447" s="7">
        <f>IF(E447="","",IFERROR(-IPMT(Synthèse!$D$12/12,ROW()-1,Synthèse!$D$13,Synthèse!$D$10),""))</f>
        <v>1007.4535756806885</v>
      </c>
      <c r="E447" s="4">
        <f>IFERROR(Synthèse!$D$10+CUMPRINC(Synthèse!$D$12/12,Synthèse!$D$13,Synthèse!$D$10,1,ROW()-1,0),"")</f>
        <v>300743.52777384507</v>
      </c>
      <c r="F447" s="1">
        <f t="shared" si="23"/>
        <v>56370</v>
      </c>
    </row>
    <row r="448" spans="1:6" x14ac:dyDescent="0.25">
      <c r="A448" s="6">
        <f t="shared" si="21"/>
        <v>447</v>
      </c>
      <c r="B448" s="7">
        <f t="shared" si="22"/>
        <v>2499.9985060420768</v>
      </c>
      <c r="C448" s="7">
        <f>IF(E448="","",IFERROR(-PPMT(Synthèse!$D$12/12,ROW()-1,Synthèse!$D$13,Synthèse!$D$10),""))</f>
        <v>1497.5200801292597</v>
      </c>
      <c r="D448" s="7">
        <f>IF(E448="","",IFERROR(-IPMT(Synthèse!$D$12/12,ROW()-1,Synthèse!$D$13,Synthèse!$D$10),""))</f>
        <v>1002.4784259128173</v>
      </c>
      <c r="E448" s="4">
        <f>IFERROR(Synthèse!$D$10+CUMPRINC(Synthèse!$D$12/12,Synthèse!$D$13,Synthèse!$D$10,1,ROW()-1,0),"")</f>
        <v>299246.00769371586</v>
      </c>
      <c r="F448" s="1">
        <f t="shared" si="23"/>
        <v>56401</v>
      </c>
    </row>
    <row r="449" spans="1:6" x14ac:dyDescent="0.25">
      <c r="A449" s="6">
        <f t="shared" si="21"/>
        <v>448</v>
      </c>
      <c r="B449" s="7">
        <f t="shared" si="22"/>
        <v>2499.9985060420768</v>
      </c>
      <c r="C449" s="7">
        <f>IF(E449="","",IFERROR(-PPMT(Synthèse!$D$12/12,ROW()-1,Synthèse!$D$13,Synthèse!$D$10),""))</f>
        <v>1502.5118137296906</v>
      </c>
      <c r="D449" s="7">
        <f>IF(E449="","",IFERROR(-IPMT(Synthèse!$D$12/12,ROW()-1,Synthèse!$D$13,Synthèse!$D$10),""))</f>
        <v>997.48669231238648</v>
      </c>
      <c r="E449" s="4">
        <f>IFERROR(Synthèse!$D$10+CUMPRINC(Synthèse!$D$12/12,Synthèse!$D$13,Synthèse!$D$10,1,ROW()-1,0),"")</f>
        <v>297743.49587998615</v>
      </c>
      <c r="F449" s="1">
        <f t="shared" si="23"/>
        <v>56431</v>
      </c>
    </row>
    <row r="450" spans="1:6" x14ac:dyDescent="0.25">
      <c r="A450" s="6">
        <f t="shared" si="21"/>
        <v>449</v>
      </c>
      <c r="B450" s="7">
        <f t="shared" si="22"/>
        <v>2499.9985060420768</v>
      </c>
      <c r="C450" s="7">
        <f>IF(E450="","",IFERROR(-PPMT(Synthèse!$D$12/12,ROW()-1,Synthèse!$D$13,Synthèse!$D$10),""))</f>
        <v>1507.5201864421231</v>
      </c>
      <c r="D450" s="7">
        <f>IF(E450="","",IFERROR(-IPMT(Synthèse!$D$12/12,ROW()-1,Synthèse!$D$13,Synthèse!$D$10),""))</f>
        <v>992.47831959995426</v>
      </c>
      <c r="E450" s="4">
        <f>IFERROR(Synthèse!$D$10+CUMPRINC(Synthèse!$D$12/12,Synthèse!$D$13,Synthèse!$D$10,1,ROW()-1,0),"")</f>
        <v>296235.97569354397</v>
      </c>
      <c r="F450" s="1">
        <f t="shared" si="23"/>
        <v>56462</v>
      </c>
    </row>
    <row r="451" spans="1:6" x14ac:dyDescent="0.25">
      <c r="A451" s="6">
        <f t="shared" si="21"/>
        <v>450</v>
      </c>
      <c r="B451" s="7">
        <f t="shared" si="22"/>
        <v>2499.9985060420768</v>
      </c>
      <c r="C451" s="7">
        <f>IF(E451="","",IFERROR(-PPMT(Synthèse!$D$12/12,ROW()-1,Synthèse!$D$13,Synthèse!$D$10),""))</f>
        <v>1512.5452537302635</v>
      </c>
      <c r="D451" s="7">
        <f>IF(E451="","",IFERROR(-IPMT(Synthèse!$D$12/12,ROW()-1,Synthèse!$D$13,Synthèse!$D$10),""))</f>
        <v>987.45325231181369</v>
      </c>
      <c r="E451" s="4">
        <f>IFERROR(Synthèse!$D$10+CUMPRINC(Synthèse!$D$12/12,Synthèse!$D$13,Synthèse!$D$10,1,ROW()-1,0),"")</f>
        <v>294723.43043981376</v>
      </c>
      <c r="F451" s="1">
        <f t="shared" si="23"/>
        <v>56493</v>
      </c>
    </row>
    <row r="452" spans="1:6" x14ac:dyDescent="0.25">
      <c r="A452" s="6">
        <f t="shared" si="21"/>
        <v>451</v>
      </c>
      <c r="B452" s="7">
        <f t="shared" si="22"/>
        <v>2499.9985060420768</v>
      </c>
      <c r="C452" s="7">
        <f>IF(E452="","",IFERROR(-PPMT(Synthèse!$D$12/12,ROW()-1,Synthèse!$D$13,Synthèse!$D$10),""))</f>
        <v>1517.5870712426974</v>
      </c>
      <c r="D452" s="7">
        <f>IF(E452="","",IFERROR(-IPMT(Synthèse!$D$12/12,ROW()-1,Synthèse!$D$13,Synthèse!$D$10),""))</f>
        <v>982.41143479937944</v>
      </c>
      <c r="E452" s="4">
        <f>IFERROR(Synthèse!$D$10+CUMPRINC(Synthèse!$D$12/12,Synthèse!$D$13,Synthèse!$D$10,1,ROW()-1,0),"")</f>
        <v>293205.84336857108</v>
      </c>
      <c r="F452" s="1">
        <f t="shared" si="23"/>
        <v>56523</v>
      </c>
    </row>
    <row r="453" spans="1:6" x14ac:dyDescent="0.25">
      <c r="A453" s="6">
        <f t="shared" si="21"/>
        <v>452</v>
      </c>
      <c r="B453" s="7">
        <f t="shared" si="22"/>
        <v>2499.9985060420768</v>
      </c>
      <c r="C453" s="7">
        <f>IF(E453="","",IFERROR(-PPMT(Synthèse!$D$12/12,ROW()-1,Synthèse!$D$13,Synthèse!$D$10),""))</f>
        <v>1522.6456948135065</v>
      </c>
      <c r="D453" s="7">
        <f>IF(E453="","",IFERROR(-IPMT(Synthèse!$D$12/12,ROW()-1,Synthèse!$D$13,Synthèse!$D$10),""))</f>
        <v>977.35281122857054</v>
      </c>
      <c r="E453" s="4">
        <f>IFERROR(Synthèse!$D$10+CUMPRINC(Synthèse!$D$12/12,Synthèse!$D$13,Synthèse!$D$10,1,ROW()-1,0),"")</f>
        <v>291683.19767375756</v>
      </c>
      <c r="F453" s="1">
        <f t="shared" si="23"/>
        <v>56554</v>
      </c>
    </row>
    <row r="454" spans="1:6" x14ac:dyDescent="0.25">
      <c r="A454" s="6">
        <f t="shared" si="21"/>
        <v>453</v>
      </c>
      <c r="B454" s="7">
        <f t="shared" si="22"/>
        <v>2499.9985060420768</v>
      </c>
      <c r="C454" s="7">
        <f>IF(E454="","",IFERROR(-PPMT(Synthèse!$D$12/12,ROW()-1,Synthèse!$D$13,Synthèse!$D$10),""))</f>
        <v>1527.7211804628848</v>
      </c>
      <c r="D454" s="7">
        <f>IF(E454="","",IFERROR(-IPMT(Synthèse!$D$12/12,ROW()-1,Synthèse!$D$13,Synthèse!$D$10),""))</f>
        <v>972.27732557919217</v>
      </c>
      <c r="E454" s="4">
        <f>IFERROR(Synthèse!$D$10+CUMPRINC(Synthèse!$D$12/12,Synthèse!$D$13,Synthèse!$D$10,1,ROW()-1,0),"")</f>
        <v>290155.4764932947</v>
      </c>
      <c r="F454" s="1">
        <f t="shared" si="23"/>
        <v>56584</v>
      </c>
    </row>
    <row r="455" spans="1:6" x14ac:dyDescent="0.25">
      <c r="A455" s="6">
        <f t="shared" si="21"/>
        <v>454</v>
      </c>
      <c r="B455" s="7">
        <f t="shared" si="22"/>
        <v>2499.9985060420768</v>
      </c>
      <c r="C455" s="7">
        <f>IF(E455="","",IFERROR(-PPMT(Synthèse!$D$12/12,ROW()-1,Synthèse!$D$13,Synthèse!$D$10),""))</f>
        <v>1532.8135843977611</v>
      </c>
      <c r="D455" s="7">
        <f>IF(E455="","",IFERROR(-IPMT(Synthèse!$D$12/12,ROW()-1,Synthèse!$D$13,Synthèse!$D$10),""))</f>
        <v>967.18492164431575</v>
      </c>
      <c r="E455" s="4">
        <f>IFERROR(Synthèse!$D$10+CUMPRINC(Synthèse!$D$12/12,Synthèse!$D$13,Synthèse!$D$10,1,ROW()-1,0),"")</f>
        <v>288622.66290889698</v>
      </c>
      <c r="F455" s="1">
        <f t="shared" si="23"/>
        <v>56615</v>
      </c>
    </row>
    <row r="456" spans="1:6" x14ac:dyDescent="0.25">
      <c r="A456" s="6">
        <f t="shared" si="21"/>
        <v>455</v>
      </c>
      <c r="B456" s="7">
        <f t="shared" si="22"/>
        <v>2499.9985060420768</v>
      </c>
      <c r="C456" s="7">
        <f>IF(E456="","",IFERROR(-PPMT(Synthèse!$D$12/12,ROW()-1,Synthèse!$D$13,Synthèse!$D$10),""))</f>
        <v>1537.9229630124203</v>
      </c>
      <c r="D456" s="7">
        <f>IF(E456="","",IFERROR(-IPMT(Synthèse!$D$12/12,ROW()-1,Synthèse!$D$13,Synthèse!$D$10),""))</f>
        <v>962.07554302965661</v>
      </c>
      <c r="E456" s="4">
        <f>IFERROR(Synthèse!$D$10+CUMPRINC(Synthèse!$D$12/12,Synthèse!$D$13,Synthèse!$D$10,1,ROW()-1,0),"")</f>
        <v>287084.7399458845</v>
      </c>
      <c r="F456" s="1">
        <f t="shared" si="23"/>
        <v>56646</v>
      </c>
    </row>
    <row r="457" spans="1:6" x14ac:dyDescent="0.25">
      <c r="A457" s="6">
        <f t="shared" si="21"/>
        <v>456</v>
      </c>
      <c r="B457" s="7">
        <f t="shared" si="22"/>
        <v>2499.9985060420768</v>
      </c>
      <c r="C457" s="7">
        <f>IF(E457="","",IFERROR(-PPMT(Synthèse!$D$12/12,ROW()-1,Synthèse!$D$13,Synthèse!$D$10),""))</f>
        <v>1543.0493728891286</v>
      </c>
      <c r="D457" s="7">
        <f>IF(E457="","",IFERROR(-IPMT(Synthèse!$D$12/12,ROW()-1,Synthèse!$D$13,Synthèse!$D$10),""))</f>
        <v>956.94913315294855</v>
      </c>
      <c r="E457" s="4">
        <f>IFERROR(Synthèse!$D$10+CUMPRINC(Synthèse!$D$12/12,Synthèse!$D$13,Synthèse!$D$10,1,ROW()-1,0),"")</f>
        <v>285541.6905729954</v>
      </c>
      <c r="F457" s="1">
        <f t="shared" si="23"/>
        <v>56674</v>
      </c>
    </row>
    <row r="458" spans="1:6" x14ac:dyDescent="0.25">
      <c r="A458" s="6">
        <f t="shared" si="21"/>
        <v>457</v>
      </c>
      <c r="B458" s="7">
        <f t="shared" si="22"/>
        <v>2499.9985060420768</v>
      </c>
      <c r="C458" s="7">
        <f>IF(E458="","",IFERROR(-PPMT(Synthèse!$D$12/12,ROW()-1,Synthèse!$D$13,Synthèse!$D$10),""))</f>
        <v>1548.1928707987588</v>
      </c>
      <c r="D458" s="7">
        <f>IF(E458="","",IFERROR(-IPMT(Synthèse!$D$12/12,ROW()-1,Synthèse!$D$13,Synthèse!$D$10),""))</f>
        <v>951.80563524331808</v>
      </c>
      <c r="E458" s="4">
        <f>IFERROR(Synthèse!$D$10+CUMPRINC(Synthèse!$D$12/12,Synthèse!$D$13,Synthèse!$D$10,1,ROW()-1,0),"")</f>
        <v>283993.49770219665</v>
      </c>
      <c r="F458" s="1">
        <f t="shared" si="23"/>
        <v>56705</v>
      </c>
    </row>
    <row r="459" spans="1:6" x14ac:dyDescent="0.25">
      <c r="A459" s="6">
        <f t="shared" si="21"/>
        <v>458</v>
      </c>
      <c r="B459" s="7">
        <f t="shared" si="22"/>
        <v>2499.9985060420768</v>
      </c>
      <c r="C459" s="7">
        <f>IF(E459="","",IFERROR(-PPMT(Synthèse!$D$12/12,ROW()-1,Synthèse!$D$13,Synthèse!$D$10),""))</f>
        <v>1553.3535137014217</v>
      </c>
      <c r="D459" s="7">
        <f>IF(E459="","",IFERROR(-IPMT(Synthèse!$D$12/12,ROW()-1,Synthèse!$D$13,Synthèse!$D$10),""))</f>
        <v>946.64499234065579</v>
      </c>
      <c r="E459" s="4">
        <f>IFERROR(Synthèse!$D$10+CUMPRINC(Synthèse!$D$12/12,Synthèse!$D$13,Synthèse!$D$10,1,ROW()-1,0),"")</f>
        <v>282440.14418849512</v>
      </c>
      <c r="F459" s="1">
        <f t="shared" si="23"/>
        <v>56735</v>
      </c>
    </row>
    <row r="460" spans="1:6" x14ac:dyDescent="0.25">
      <c r="A460" s="6">
        <f t="shared" si="21"/>
        <v>459</v>
      </c>
      <c r="B460" s="7">
        <f t="shared" si="22"/>
        <v>2499.9985060420768</v>
      </c>
      <c r="C460" s="7">
        <f>IF(E460="","",IFERROR(-PPMT(Synthèse!$D$12/12,ROW()-1,Synthèse!$D$13,Synthèse!$D$10),""))</f>
        <v>1558.5313587470928</v>
      </c>
      <c r="D460" s="7">
        <f>IF(E460="","",IFERROR(-IPMT(Synthèse!$D$12/12,ROW()-1,Synthèse!$D$13,Synthèse!$D$10),""))</f>
        <v>941.46714729498422</v>
      </c>
      <c r="E460" s="4">
        <f>IFERROR(Synthèse!$D$10+CUMPRINC(Synthèse!$D$12/12,Synthèse!$D$13,Synthèse!$D$10,1,ROW()-1,0),"")</f>
        <v>280881.61282974808</v>
      </c>
      <c r="F460" s="1">
        <f t="shared" si="23"/>
        <v>56766</v>
      </c>
    </row>
    <row r="461" spans="1:6" x14ac:dyDescent="0.25">
      <c r="A461" s="6">
        <f t="shared" si="21"/>
        <v>460</v>
      </c>
      <c r="B461" s="7">
        <f t="shared" si="22"/>
        <v>2499.9985060420768</v>
      </c>
      <c r="C461" s="7">
        <f>IF(E461="","",IFERROR(-PPMT(Synthèse!$D$12/12,ROW()-1,Synthèse!$D$13,Synthèse!$D$10),""))</f>
        <v>1563.7264632762499</v>
      </c>
      <c r="D461" s="7">
        <f>IF(E461="","",IFERROR(-IPMT(Synthèse!$D$12/12,ROW()-1,Synthèse!$D$13,Synthèse!$D$10),""))</f>
        <v>936.27204276582722</v>
      </c>
      <c r="E461" s="4">
        <f>IFERROR(Synthèse!$D$10+CUMPRINC(Synthèse!$D$12/12,Synthèse!$D$13,Synthèse!$D$10,1,ROW()-1,0),"")</f>
        <v>279317.88636647176</v>
      </c>
      <c r="F461" s="1">
        <f t="shared" si="23"/>
        <v>56796</v>
      </c>
    </row>
    <row r="462" spans="1:6" x14ac:dyDescent="0.25">
      <c r="A462" s="6">
        <f t="shared" si="21"/>
        <v>461</v>
      </c>
      <c r="B462" s="7">
        <f t="shared" si="22"/>
        <v>2499.9985060420768</v>
      </c>
      <c r="C462" s="7">
        <f>IF(E462="","",IFERROR(-PPMT(Synthèse!$D$12/12,ROW()-1,Synthèse!$D$13,Synthèse!$D$10),""))</f>
        <v>1568.9388848205037</v>
      </c>
      <c r="D462" s="7">
        <f>IF(E462="","",IFERROR(-IPMT(Synthèse!$D$12/12,ROW()-1,Synthèse!$D$13,Synthèse!$D$10),""))</f>
        <v>931.05962122157302</v>
      </c>
      <c r="E462" s="4">
        <f>IFERROR(Synthèse!$D$10+CUMPRINC(Synthèse!$D$12/12,Synthèse!$D$13,Synthèse!$D$10,1,ROW()-1,0),"")</f>
        <v>277748.94748165132</v>
      </c>
      <c r="F462" s="1">
        <f t="shared" si="23"/>
        <v>56827</v>
      </c>
    </row>
    <row r="463" spans="1:6" x14ac:dyDescent="0.25">
      <c r="A463" s="6">
        <f t="shared" si="21"/>
        <v>462</v>
      </c>
      <c r="B463" s="7">
        <f t="shared" si="22"/>
        <v>2499.9985060420768</v>
      </c>
      <c r="C463" s="7">
        <f>IF(E463="","",IFERROR(-PPMT(Synthèse!$D$12/12,ROW()-1,Synthèse!$D$13,Synthèse!$D$10),""))</f>
        <v>1574.1686811032389</v>
      </c>
      <c r="D463" s="7">
        <f>IF(E463="","",IFERROR(-IPMT(Synthèse!$D$12/12,ROW()-1,Synthèse!$D$13,Synthèse!$D$10),""))</f>
        <v>925.82982493883799</v>
      </c>
      <c r="E463" s="4">
        <f>IFERROR(Synthèse!$D$10+CUMPRINC(Synthèse!$D$12/12,Synthèse!$D$13,Synthèse!$D$10,1,ROW()-1,0),"")</f>
        <v>276174.77880054805</v>
      </c>
      <c r="F463" s="1">
        <f t="shared" si="23"/>
        <v>56858</v>
      </c>
    </row>
    <row r="464" spans="1:6" x14ac:dyDescent="0.25">
      <c r="A464" s="6">
        <f t="shared" si="21"/>
        <v>463</v>
      </c>
      <c r="B464" s="7">
        <f t="shared" si="22"/>
        <v>2499.9985060420768</v>
      </c>
      <c r="C464" s="7">
        <f>IF(E464="","",IFERROR(-PPMT(Synthèse!$D$12/12,ROW()-1,Synthèse!$D$13,Synthèse!$D$10),""))</f>
        <v>1579.4159100402496</v>
      </c>
      <c r="D464" s="7">
        <f>IF(E464="","",IFERROR(-IPMT(Synthèse!$D$12/12,ROW()-1,Synthèse!$D$13,Synthèse!$D$10),""))</f>
        <v>920.58259600182714</v>
      </c>
      <c r="E464" s="4">
        <f>IFERROR(Synthèse!$D$10+CUMPRINC(Synthèse!$D$12/12,Synthèse!$D$13,Synthèse!$D$10,1,ROW()-1,0),"")</f>
        <v>274595.36289050785</v>
      </c>
      <c r="F464" s="1">
        <f t="shared" si="23"/>
        <v>56888</v>
      </c>
    </row>
    <row r="465" spans="1:6" x14ac:dyDescent="0.25">
      <c r="A465" s="6">
        <f t="shared" si="21"/>
        <v>464</v>
      </c>
      <c r="B465" s="7">
        <f t="shared" si="22"/>
        <v>2499.9985060420768</v>
      </c>
      <c r="C465" s="7">
        <f>IF(E465="","",IFERROR(-PPMT(Synthèse!$D$12/12,ROW()-1,Synthèse!$D$13,Synthèse!$D$10),""))</f>
        <v>1584.6806297403839</v>
      </c>
      <c r="D465" s="7">
        <f>IF(E465="","",IFERROR(-IPMT(Synthèse!$D$12/12,ROW()-1,Synthèse!$D$13,Synthèse!$D$10),""))</f>
        <v>915.3178763016931</v>
      </c>
      <c r="E465" s="4">
        <f>IFERROR(Synthèse!$D$10+CUMPRINC(Synthèse!$D$12/12,Synthèse!$D$13,Synthèse!$D$10,1,ROW()-1,0),"")</f>
        <v>273010.68226076744</v>
      </c>
      <c r="F465" s="1">
        <f t="shared" si="23"/>
        <v>56919</v>
      </c>
    </row>
    <row r="466" spans="1:6" x14ac:dyDescent="0.25">
      <c r="A466" s="6">
        <f t="shared" si="21"/>
        <v>465</v>
      </c>
      <c r="B466" s="7">
        <f t="shared" si="22"/>
        <v>2499.9985060420768</v>
      </c>
      <c r="C466" s="7">
        <f>IF(E466="","",IFERROR(-PPMT(Synthèse!$D$12/12,ROW()-1,Synthèse!$D$13,Synthèse!$D$10),""))</f>
        <v>1589.9628985061852</v>
      </c>
      <c r="D466" s="7">
        <f>IF(E466="","",IFERROR(-IPMT(Synthèse!$D$12/12,ROW()-1,Synthèse!$D$13,Synthèse!$D$10),""))</f>
        <v>910.0356075358917</v>
      </c>
      <c r="E466" s="4">
        <f>IFERROR(Synthèse!$D$10+CUMPRINC(Synthèse!$D$12/12,Synthèse!$D$13,Synthèse!$D$10,1,ROW()-1,0),"")</f>
        <v>271420.71936226118</v>
      </c>
      <c r="F466" s="1">
        <f t="shared" si="23"/>
        <v>56949</v>
      </c>
    </row>
    <row r="467" spans="1:6" x14ac:dyDescent="0.25">
      <c r="A467" s="6">
        <f t="shared" si="21"/>
        <v>466</v>
      </c>
      <c r="B467" s="7">
        <f t="shared" si="22"/>
        <v>2499.9985060420768</v>
      </c>
      <c r="C467" s="7">
        <f>IF(E467="","",IFERROR(-PPMT(Synthèse!$D$12/12,ROW()-1,Synthèse!$D$13,Synthèse!$D$10),""))</f>
        <v>1595.2627748345392</v>
      </c>
      <c r="D467" s="7">
        <f>IF(E467="","",IFERROR(-IPMT(Synthèse!$D$12/12,ROW()-1,Synthèse!$D$13,Synthèse!$D$10),""))</f>
        <v>904.73573120753792</v>
      </c>
      <c r="E467" s="4">
        <f>IFERROR(Synthèse!$D$10+CUMPRINC(Synthèse!$D$12/12,Synthèse!$D$13,Synthèse!$D$10,1,ROW()-1,0),"")</f>
        <v>269825.45658742666</v>
      </c>
      <c r="F467" s="1">
        <f t="shared" si="23"/>
        <v>56980</v>
      </c>
    </row>
    <row r="468" spans="1:6" x14ac:dyDescent="0.25">
      <c r="A468" s="6">
        <f t="shared" si="21"/>
        <v>467</v>
      </c>
      <c r="B468" s="7">
        <f t="shared" si="22"/>
        <v>2499.9985060420768</v>
      </c>
      <c r="C468" s="7">
        <f>IF(E468="","",IFERROR(-PPMT(Synthèse!$D$12/12,ROW()-1,Synthèse!$D$13,Synthèse!$D$10),""))</f>
        <v>1600.5803174173211</v>
      </c>
      <c r="D468" s="7">
        <f>IF(E468="","",IFERROR(-IPMT(Synthèse!$D$12/12,ROW()-1,Synthèse!$D$13,Synthèse!$D$10),""))</f>
        <v>899.41818862475611</v>
      </c>
      <c r="E468" s="4">
        <f>IFERROR(Synthèse!$D$10+CUMPRINC(Synthèse!$D$12/12,Synthèse!$D$13,Synthèse!$D$10,1,ROW()-1,0),"")</f>
        <v>268224.87627000932</v>
      </c>
      <c r="F468" s="1">
        <f t="shared" si="23"/>
        <v>57011</v>
      </c>
    </row>
    <row r="469" spans="1:6" x14ac:dyDescent="0.25">
      <c r="A469" s="6">
        <f t="shared" si="21"/>
        <v>468</v>
      </c>
      <c r="B469" s="7">
        <f t="shared" si="22"/>
        <v>2499.9985060420768</v>
      </c>
      <c r="C469" s="7">
        <f>IF(E469="","",IFERROR(-PPMT(Synthèse!$D$12/12,ROW()-1,Synthèse!$D$13,Synthèse!$D$10),""))</f>
        <v>1605.9155851420455</v>
      </c>
      <c r="D469" s="7">
        <f>IF(E469="","",IFERROR(-IPMT(Synthèse!$D$12/12,ROW()-1,Synthèse!$D$13,Synthèse!$D$10),""))</f>
        <v>894.08292090003147</v>
      </c>
      <c r="E469" s="4">
        <f>IFERROR(Synthèse!$D$10+CUMPRINC(Synthèse!$D$12/12,Synthèse!$D$13,Synthèse!$D$10,1,ROW()-1,0),"")</f>
        <v>266618.9606848674</v>
      </c>
      <c r="F469" s="1">
        <f t="shared" si="23"/>
        <v>57040</v>
      </c>
    </row>
    <row r="470" spans="1:6" x14ac:dyDescent="0.25">
      <c r="A470" s="6">
        <f t="shared" si="21"/>
        <v>469</v>
      </c>
      <c r="B470" s="7">
        <f t="shared" si="22"/>
        <v>2499.9985060420768</v>
      </c>
      <c r="C470" s="7">
        <f>IF(E470="","",IFERROR(-PPMT(Synthèse!$D$12/12,ROW()-1,Synthèse!$D$13,Synthèse!$D$10),""))</f>
        <v>1611.2686370925189</v>
      </c>
      <c r="D470" s="7">
        <f>IF(E470="","",IFERROR(-IPMT(Synthèse!$D$12/12,ROW()-1,Synthèse!$D$13,Synthèse!$D$10),""))</f>
        <v>888.72986894955829</v>
      </c>
      <c r="E470" s="4">
        <f>IFERROR(Synthèse!$D$10+CUMPRINC(Synthèse!$D$12/12,Synthèse!$D$13,Synthèse!$D$10,1,ROW()-1,0),"")</f>
        <v>265007.69204777479</v>
      </c>
      <c r="F470" s="1">
        <f t="shared" si="23"/>
        <v>57071</v>
      </c>
    </row>
    <row r="471" spans="1:6" x14ac:dyDescent="0.25">
      <c r="A471" s="6">
        <f t="shared" si="21"/>
        <v>470</v>
      </c>
      <c r="B471" s="7">
        <f t="shared" si="22"/>
        <v>2499.9985060420768</v>
      </c>
      <c r="C471" s="7">
        <f>IF(E471="","",IFERROR(-PPMT(Synthèse!$D$12/12,ROW()-1,Synthèse!$D$13,Synthèse!$D$10),""))</f>
        <v>1616.6395325494941</v>
      </c>
      <c r="D471" s="7">
        <f>IF(E471="","",IFERROR(-IPMT(Synthèse!$D$12/12,ROW()-1,Synthèse!$D$13,Synthèse!$D$10),""))</f>
        <v>883.35897349258289</v>
      </c>
      <c r="E471" s="4">
        <f>IFERROR(Synthèse!$D$10+CUMPRINC(Synthèse!$D$12/12,Synthèse!$D$13,Synthèse!$D$10,1,ROW()-1,0),"")</f>
        <v>263391.05251522525</v>
      </c>
      <c r="F471" s="1">
        <f t="shared" si="23"/>
        <v>57101</v>
      </c>
    </row>
    <row r="472" spans="1:6" x14ac:dyDescent="0.25">
      <c r="A472" s="6">
        <f t="shared" si="21"/>
        <v>471</v>
      </c>
      <c r="B472" s="7">
        <f t="shared" si="22"/>
        <v>2499.9985060420768</v>
      </c>
      <c r="C472" s="7">
        <f>IF(E472="","",IFERROR(-PPMT(Synthèse!$D$12/12,ROW()-1,Synthèse!$D$13,Synthèse!$D$10),""))</f>
        <v>1622.0283309913254</v>
      </c>
      <c r="D472" s="7">
        <f>IF(E472="","",IFERROR(-IPMT(Synthèse!$D$12/12,ROW()-1,Synthèse!$D$13,Synthèse!$D$10),""))</f>
        <v>877.97017505075144</v>
      </c>
      <c r="E472" s="4">
        <f>IFERROR(Synthèse!$D$10+CUMPRINC(Synthèse!$D$12/12,Synthèse!$D$13,Synthèse!$D$10,1,ROW()-1,0),"")</f>
        <v>261769.02418423397</v>
      </c>
      <c r="F472" s="1">
        <f t="shared" si="23"/>
        <v>57132</v>
      </c>
    </row>
    <row r="473" spans="1:6" x14ac:dyDescent="0.25">
      <c r="A473" s="6">
        <f t="shared" si="21"/>
        <v>472</v>
      </c>
      <c r="B473" s="7">
        <f t="shared" si="22"/>
        <v>2499.9985060420768</v>
      </c>
      <c r="C473" s="7">
        <f>IF(E473="","",IFERROR(-PPMT(Synthèse!$D$12/12,ROW()-1,Synthèse!$D$13,Synthèse!$D$10),""))</f>
        <v>1627.4350920946301</v>
      </c>
      <c r="D473" s="7">
        <f>IF(E473="","",IFERROR(-IPMT(Synthèse!$D$12/12,ROW()-1,Synthèse!$D$13,Synthèse!$D$10),""))</f>
        <v>872.56341394744697</v>
      </c>
      <c r="E473" s="4">
        <f>IFERROR(Synthèse!$D$10+CUMPRINC(Synthèse!$D$12/12,Synthèse!$D$13,Synthèse!$D$10,1,ROW()-1,0),"")</f>
        <v>260141.58909213939</v>
      </c>
      <c r="F473" s="1">
        <f t="shared" si="23"/>
        <v>57162</v>
      </c>
    </row>
    <row r="474" spans="1:6" x14ac:dyDescent="0.25">
      <c r="A474" s="6">
        <f t="shared" si="21"/>
        <v>473</v>
      </c>
      <c r="B474" s="7">
        <f t="shared" si="22"/>
        <v>2499.9985060420768</v>
      </c>
      <c r="C474" s="7">
        <f>IF(E474="","",IFERROR(-PPMT(Synthèse!$D$12/12,ROW()-1,Synthèse!$D$13,Synthèse!$D$10),""))</f>
        <v>1632.8598757349455</v>
      </c>
      <c r="D474" s="7">
        <f>IF(E474="","",IFERROR(-IPMT(Synthèse!$D$12/12,ROW()-1,Synthèse!$D$13,Synthèse!$D$10),""))</f>
        <v>867.13863030713162</v>
      </c>
      <c r="E474" s="4">
        <f>IFERROR(Synthèse!$D$10+CUMPRINC(Synthèse!$D$12/12,Synthèse!$D$13,Synthèse!$D$10,1,ROW()-1,0),"")</f>
        <v>258508.72921640438</v>
      </c>
      <c r="F474" s="1">
        <f t="shared" si="23"/>
        <v>57193</v>
      </c>
    </row>
    <row r="475" spans="1:6" x14ac:dyDescent="0.25">
      <c r="A475" s="6">
        <f t="shared" si="21"/>
        <v>474</v>
      </c>
      <c r="B475" s="7">
        <f t="shared" si="22"/>
        <v>2499.9985060420768</v>
      </c>
      <c r="C475" s="7">
        <f>IF(E475="","",IFERROR(-PPMT(Synthèse!$D$12/12,ROW()-1,Synthèse!$D$13,Synthèse!$D$10),""))</f>
        <v>1638.3027419873952</v>
      </c>
      <c r="D475" s="7">
        <f>IF(E475="","",IFERROR(-IPMT(Synthèse!$D$12/12,ROW()-1,Synthèse!$D$13,Synthèse!$D$10),""))</f>
        <v>861.69576405468194</v>
      </c>
      <c r="E475" s="4">
        <f>IFERROR(Synthèse!$D$10+CUMPRINC(Synthèse!$D$12/12,Synthèse!$D$13,Synthèse!$D$10,1,ROW()-1,0),"")</f>
        <v>256870.42647441715</v>
      </c>
      <c r="F475" s="1">
        <f t="shared" si="23"/>
        <v>57224</v>
      </c>
    </row>
    <row r="476" spans="1:6" x14ac:dyDescent="0.25">
      <c r="A476" s="6">
        <f t="shared" si="21"/>
        <v>475</v>
      </c>
      <c r="B476" s="7">
        <f t="shared" si="22"/>
        <v>2499.9985060420768</v>
      </c>
      <c r="C476" s="7">
        <f>IF(E476="","",IFERROR(-PPMT(Synthèse!$D$12/12,ROW()-1,Synthèse!$D$13,Synthèse!$D$10),""))</f>
        <v>1643.7637511273531</v>
      </c>
      <c r="D476" s="7">
        <f>IF(E476="","",IFERROR(-IPMT(Synthèse!$D$12/12,ROW()-1,Synthèse!$D$13,Synthèse!$D$10),""))</f>
        <v>856.23475491472368</v>
      </c>
      <c r="E476" s="4">
        <f>IFERROR(Synthèse!$D$10+CUMPRINC(Synthèse!$D$12/12,Synthèse!$D$13,Synthèse!$D$10,1,ROW()-1,0),"")</f>
        <v>255226.66272328974</v>
      </c>
      <c r="F476" s="1">
        <f t="shared" si="23"/>
        <v>57254</v>
      </c>
    </row>
    <row r="477" spans="1:6" x14ac:dyDescent="0.25">
      <c r="A477" s="6">
        <f t="shared" si="21"/>
        <v>476</v>
      </c>
      <c r="B477" s="7">
        <f t="shared" si="22"/>
        <v>2499.9985060420768</v>
      </c>
      <c r="C477" s="7">
        <f>IF(E477="","",IFERROR(-PPMT(Synthèse!$D$12/12,ROW()-1,Synthèse!$D$13,Synthèse!$D$10),""))</f>
        <v>1649.242963631111</v>
      </c>
      <c r="D477" s="7">
        <f>IF(E477="","",IFERROR(-IPMT(Synthèse!$D$12/12,ROW()-1,Synthèse!$D$13,Synthèse!$D$10),""))</f>
        <v>850.75554241096609</v>
      </c>
      <c r="E477" s="4">
        <f>IFERROR(Synthèse!$D$10+CUMPRINC(Synthèse!$D$12/12,Synthèse!$D$13,Synthèse!$D$10,1,ROW()-1,0),"")</f>
        <v>253577.41975965863</v>
      </c>
      <c r="F477" s="1">
        <f t="shared" si="23"/>
        <v>57285</v>
      </c>
    </row>
    <row r="478" spans="1:6" x14ac:dyDescent="0.25">
      <c r="A478" s="6">
        <f t="shared" si="21"/>
        <v>477</v>
      </c>
      <c r="B478" s="7">
        <f t="shared" si="22"/>
        <v>2499.9985060420768</v>
      </c>
      <c r="C478" s="7">
        <f>IF(E478="","",IFERROR(-PPMT(Synthèse!$D$12/12,ROW()-1,Synthèse!$D$13,Synthèse!$D$10),""))</f>
        <v>1654.740440176548</v>
      </c>
      <c r="D478" s="7">
        <f>IF(E478="","",IFERROR(-IPMT(Synthèse!$D$12/12,ROW()-1,Synthèse!$D$13,Synthèse!$D$10),""))</f>
        <v>845.25806586552892</v>
      </c>
      <c r="E478" s="4">
        <f>IFERROR(Synthèse!$D$10+CUMPRINC(Synthèse!$D$12/12,Synthèse!$D$13,Synthèse!$D$10,1,ROW()-1,0),"")</f>
        <v>251922.67931948201</v>
      </c>
      <c r="F478" s="1">
        <f t="shared" si="23"/>
        <v>57315</v>
      </c>
    </row>
    <row r="479" spans="1:6" x14ac:dyDescent="0.25">
      <c r="A479" s="6">
        <f t="shared" si="21"/>
        <v>478</v>
      </c>
      <c r="B479" s="7">
        <f t="shared" si="22"/>
        <v>2499.9985060420768</v>
      </c>
      <c r="C479" s="7">
        <f>IF(E479="","",IFERROR(-PPMT(Synthèse!$D$12/12,ROW()-1,Synthèse!$D$13,Synthèse!$D$10),""))</f>
        <v>1660.2562416438029</v>
      </c>
      <c r="D479" s="7">
        <f>IF(E479="","",IFERROR(-IPMT(Synthèse!$D$12/12,ROW()-1,Synthèse!$D$13,Synthèse!$D$10),""))</f>
        <v>839.74226439827385</v>
      </c>
      <c r="E479" s="4">
        <f>IFERROR(Synthèse!$D$10+CUMPRINC(Synthèse!$D$12/12,Synthèse!$D$13,Synthèse!$D$10,1,ROW()-1,0),"")</f>
        <v>250262.42307783826</v>
      </c>
      <c r="F479" s="1">
        <f t="shared" si="23"/>
        <v>57346</v>
      </c>
    </row>
    <row r="480" spans="1:6" x14ac:dyDescent="0.25">
      <c r="A480" s="6">
        <f t="shared" si="21"/>
        <v>479</v>
      </c>
      <c r="B480" s="7">
        <f t="shared" si="22"/>
        <v>2499.9985060420768</v>
      </c>
      <c r="C480" s="7">
        <f>IF(E480="","",IFERROR(-PPMT(Synthèse!$D$12/12,ROW()-1,Synthèse!$D$13,Synthèse!$D$10),""))</f>
        <v>1665.7904291159493</v>
      </c>
      <c r="D480" s="7">
        <f>IF(E480="","",IFERROR(-IPMT(Synthèse!$D$12/12,ROW()-1,Synthèse!$D$13,Synthèse!$D$10),""))</f>
        <v>834.20807692612777</v>
      </c>
      <c r="E480" s="4">
        <f>IFERROR(Synthèse!$D$10+CUMPRINC(Synthèse!$D$12/12,Synthèse!$D$13,Synthèse!$D$10,1,ROW()-1,0),"")</f>
        <v>248596.63264872221</v>
      </c>
      <c r="F480" s="1">
        <f t="shared" si="23"/>
        <v>57377</v>
      </c>
    </row>
    <row r="481" spans="1:6" x14ac:dyDescent="0.25">
      <c r="A481" s="6">
        <f t="shared" si="21"/>
        <v>480</v>
      </c>
      <c r="B481" s="7">
        <f t="shared" si="22"/>
        <v>2499.9985060420768</v>
      </c>
      <c r="C481" s="7">
        <f>IF(E481="","",IFERROR(-PPMT(Synthèse!$D$12/12,ROW()-1,Synthèse!$D$13,Synthèse!$D$10),""))</f>
        <v>1671.343063879669</v>
      </c>
      <c r="D481" s="7">
        <f>IF(E481="","",IFERROR(-IPMT(Synthèse!$D$12/12,ROW()-1,Synthèse!$D$13,Synthèse!$D$10),""))</f>
        <v>828.65544216240789</v>
      </c>
      <c r="E481" s="4">
        <f>IFERROR(Synthèse!$D$10+CUMPRINC(Synthèse!$D$12/12,Synthèse!$D$13,Synthèse!$D$10,1,ROW()-1,0),"")</f>
        <v>246925.28958484263</v>
      </c>
      <c r="F481" s="1">
        <f t="shared" si="23"/>
        <v>57405</v>
      </c>
    </row>
    <row r="482" spans="1:6" x14ac:dyDescent="0.25">
      <c r="A482" s="6">
        <f t="shared" si="21"/>
        <v>481</v>
      </c>
      <c r="B482" s="7">
        <f t="shared" si="22"/>
        <v>2499.9985060420768</v>
      </c>
      <c r="C482" s="7">
        <f>IF(E482="","",IFERROR(-PPMT(Synthèse!$D$12/12,ROW()-1,Synthèse!$D$13,Synthèse!$D$10),""))</f>
        <v>1676.9142074259346</v>
      </c>
      <c r="D482" s="7">
        <f>IF(E482="","",IFERROR(-IPMT(Synthèse!$D$12/12,ROW()-1,Synthèse!$D$13,Synthèse!$D$10),""))</f>
        <v>823.08429861614229</v>
      </c>
      <c r="E482" s="4">
        <f>IFERROR(Synthèse!$D$10+CUMPRINC(Synthèse!$D$12/12,Synthèse!$D$13,Synthèse!$D$10,1,ROW()-1,0),"")</f>
        <v>245248.37537741673</v>
      </c>
      <c r="F482" s="1">
        <f t="shared" si="23"/>
        <v>57436</v>
      </c>
    </row>
    <row r="483" spans="1:6" x14ac:dyDescent="0.25">
      <c r="A483" s="6">
        <f t="shared" si="21"/>
        <v>482</v>
      </c>
      <c r="B483" s="7">
        <f t="shared" si="22"/>
        <v>2499.9985060420768</v>
      </c>
      <c r="C483" s="7">
        <f>IF(E483="","",IFERROR(-PPMT(Synthèse!$D$12/12,ROW()-1,Synthèse!$D$13,Synthèse!$D$10),""))</f>
        <v>1682.5039214506876</v>
      </c>
      <c r="D483" s="7">
        <f>IF(E483="","",IFERROR(-IPMT(Synthèse!$D$12/12,ROW()-1,Synthèse!$D$13,Synthèse!$D$10),""))</f>
        <v>817.49458459138918</v>
      </c>
      <c r="E483" s="4">
        <f>IFERROR(Synthèse!$D$10+CUMPRINC(Synthèse!$D$12/12,Synthèse!$D$13,Synthèse!$D$10,1,ROW()-1,0),"")</f>
        <v>243565.87145596597</v>
      </c>
      <c r="F483" s="1">
        <f t="shared" si="23"/>
        <v>57466</v>
      </c>
    </row>
    <row r="484" spans="1:6" x14ac:dyDescent="0.25">
      <c r="A484" s="6">
        <f t="shared" si="21"/>
        <v>483</v>
      </c>
      <c r="B484" s="7">
        <f t="shared" si="22"/>
        <v>2499.9985060420768</v>
      </c>
      <c r="C484" s="7">
        <f>IF(E484="","",IFERROR(-PPMT(Synthèse!$D$12/12,ROW()-1,Synthèse!$D$13,Synthèse!$D$10),""))</f>
        <v>1688.1122678555232</v>
      </c>
      <c r="D484" s="7">
        <f>IF(E484="","",IFERROR(-IPMT(Synthèse!$D$12/12,ROW()-1,Synthèse!$D$13,Synthèse!$D$10),""))</f>
        <v>811.88623818655356</v>
      </c>
      <c r="E484" s="4">
        <f>IFERROR(Synthèse!$D$10+CUMPRINC(Synthèse!$D$12/12,Synthèse!$D$13,Synthèse!$D$10,1,ROW()-1,0),"")</f>
        <v>241877.75918811047</v>
      </c>
      <c r="F484" s="1">
        <f t="shared" si="23"/>
        <v>57497</v>
      </c>
    </row>
    <row r="485" spans="1:6" x14ac:dyDescent="0.25">
      <c r="A485" s="6">
        <f t="shared" si="21"/>
        <v>484</v>
      </c>
      <c r="B485" s="7">
        <f t="shared" si="22"/>
        <v>2499.9985060420768</v>
      </c>
      <c r="C485" s="7">
        <f>IF(E485="","",IFERROR(-PPMT(Synthèse!$D$12/12,ROW()-1,Synthèse!$D$13,Synthèse!$D$10),""))</f>
        <v>1693.7393087483752</v>
      </c>
      <c r="D485" s="7">
        <f>IF(E485="","",IFERROR(-IPMT(Synthèse!$D$12/12,ROW()-1,Synthèse!$D$13,Synthèse!$D$10),""))</f>
        <v>806.25919729370185</v>
      </c>
      <c r="E485" s="4">
        <f>IFERROR(Synthèse!$D$10+CUMPRINC(Synthèse!$D$12/12,Synthèse!$D$13,Synthèse!$D$10,1,ROW()-1,0),"")</f>
        <v>240184.01987936202</v>
      </c>
      <c r="F485" s="1">
        <f t="shared" si="23"/>
        <v>57527</v>
      </c>
    </row>
    <row r="486" spans="1:6" x14ac:dyDescent="0.25">
      <c r="A486" s="6">
        <f t="shared" ref="A486:A501" si="24">IF(E486="","",ROW()-1)</f>
        <v>485</v>
      </c>
      <c r="B486" s="7">
        <f t="shared" ref="B486:B501" si="25">IF(E486="","",B485)</f>
        <v>2499.9985060420768</v>
      </c>
      <c r="C486" s="7">
        <f>IF(E486="","",IFERROR(-PPMT(Synthèse!$D$12/12,ROW()-1,Synthèse!$D$13,Synthèse!$D$10),""))</f>
        <v>1699.3851064442031</v>
      </c>
      <c r="D486" s="7">
        <f>IF(E486="","",IFERROR(-IPMT(Synthèse!$D$12/12,ROW()-1,Synthèse!$D$13,Synthèse!$D$10),""))</f>
        <v>800.61339959787392</v>
      </c>
      <c r="E486" s="4">
        <f>IFERROR(Synthèse!$D$10+CUMPRINC(Synthèse!$D$12/12,Synthèse!$D$13,Synthèse!$D$10,1,ROW()-1,0),"")</f>
        <v>238484.63477291795</v>
      </c>
      <c r="F486" s="1">
        <f t="shared" ref="F486:F501" si="26">IF(E486="","",EDATE(F485,1))</f>
        <v>57558</v>
      </c>
    </row>
    <row r="487" spans="1:6" x14ac:dyDescent="0.25">
      <c r="A487" s="6">
        <f t="shared" si="24"/>
        <v>486</v>
      </c>
      <c r="B487" s="7">
        <f t="shared" si="25"/>
        <v>2499.9985060420768</v>
      </c>
      <c r="C487" s="7">
        <f>IF(E487="","",IFERROR(-PPMT(Synthèse!$D$12/12,ROW()-1,Synthèse!$D$13,Synthèse!$D$10),""))</f>
        <v>1705.0497234656837</v>
      </c>
      <c r="D487" s="7">
        <f>IF(E487="","",IFERROR(-IPMT(Synthèse!$D$12/12,ROW()-1,Synthèse!$D$13,Synthèse!$D$10),""))</f>
        <v>794.94878257639323</v>
      </c>
      <c r="E487" s="4">
        <f>IFERROR(Synthèse!$D$10+CUMPRINC(Synthèse!$D$12/12,Synthèse!$D$13,Synthèse!$D$10,1,ROW()-1,0),"")</f>
        <v>236779.58504945226</v>
      </c>
      <c r="F487" s="1">
        <f t="shared" si="26"/>
        <v>57589</v>
      </c>
    </row>
    <row r="488" spans="1:6" x14ac:dyDescent="0.25">
      <c r="A488" s="6">
        <f t="shared" si="24"/>
        <v>487</v>
      </c>
      <c r="B488" s="7">
        <f t="shared" si="25"/>
        <v>2499.9985060420768</v>
      </c>
      <c r="C488" s="7">
        <f>IF(E488="","",IFERROR(-PPMT(Synthèse!$D$12/12,ROW()-1,Synthèse!$D$13,Synthèse!$D$10),""))</f>
        <v>1710.7332225439027</v>
      </c>
      <c r="D488" s="7">
        <f>IF(E488="","",IFERROR(-IPMT(Synthèse!$D$12/12,ROW()-1,Synthèse!$D$13,Synthèse!$D$10),""))</f>
        <v>789.2652834981742</v>
      </c>
      <c r="E488" s="4">
        <f>IFERROR(Synthèse!$D$10+CUMPRINC(Synthèse!$D$12/12,Synthèse!$D$13,Synthèse!$D$10,1,ROW()-1,0),"")</f>
        <v>235068.85182690824</v>
      </c>
      <c r="F488" s="1">
        <f t="shared" si="26"/>
        <v>57619</v>
      </c>
    </row>
    <row r="489" spans="1:6" x14ac:dyDescent="0.25">
      <c r="A489" s="6">
        <f t="shared" si="24"/>
        <v>488</v>
      </c>
      <c r="B489" s="7">
        <f t="shared" si="25"/>
        <v>2499.9985060420768</v>
      </c>
      <c r="C489" s="7">
        <f>IF(E489="","",IFERROR(-PPMT(Synthèse!$D$12/12,ROW()-1,Synthèse!$D$13,Synthèse!$D$10),""))</f>
        <v>1716.435666619049</v>
      </c>
      <c r="D489" s="7">
        <f>IF(E489="","",IFERROR(-IPMT(Synthèse!$D$12/12,ROW()-1,Synthèse!$D$13,Synthèse!$D$10),""))</f>
        <v>783.56283942302798</v>
      </c>
      <c r="E489" s="4">
        <f>IFERROR(Synthèse!$D$10+CUMPRINC(Synthèse!$D$12/12,Synthèse!$D$13,Synthèse!$D$10,1,ROW()-1,0),"")</f>
        <v>233352.4161602892</v>
      </c>
      <c r="F489" s="1">
        <f t="shared" si="26"/>
        <v>57650</v>
      </c>
    </row>
    <row r="490" spans="1:6" x14ac:dyDescent="0.25">
      <c r="A490" s="6">
        <f t="shared" si="24"/>
        <v>489</v>
      </c>
      <c r="B490" s="7">
        <f t="shared" si="25"/>
        <v>2499.9985060420768</v>
      </c>
      <c r="C490" s="7">
        <f>IF(E490="","",IFERROR(-PPMT(Synthèse!$D$12/12,ROW()-1,Synthèse!$D$13,Synthèse!$D$10),""))</f>
        <v>1722.1571188411126</v>
      </c>
      <c r="D490" s="7">
        <f>IF(E490="","",IFERROR(-IPMT(Synthèse!$D$12/12,ROW()-1,Synthèse!$D$13,Synthèse!$D$10),""))</f>
        <v>777.8413872009645</v>
      </c>
      <c r="E490" s="4">
        <f>IFERROR(Synthèse!$D$10+CUMPRINC(Synthèse!$D$12/12,Synthèse!$D$13,Synthèse!$D$10,1,ROW()-1,0),"")</f>
        <v>231630.25904144807</v>
      </c>
      <c r="F490" s="1">
        <f t="shared" si="26"/>
        <v>57680</v>
      </c>
    </row>
    <row r="491" spans="1:6" x14ac:dyDescent="0.25">
      <c r="A491" s="6">
        <f t="shared" si="24"/>
        <v>490</v>
      </c>
      <c r="B491" s="7">
        <f t="shared" si="25"/>
        <v>2499.9985060420768</v>
      </c>
      <c r="C491" s="7">
        <f>IF(E491="","",IFERROR(-PPMT(Synthèse!$D$12/12,ROW()-1,Synthèse!$D$13,Synthèse!$D$10),""))</f>
        <v>1727.8976425705828</v>
      </c>
      <c r="D491" s="7">
        <f>IF(E491="","",IFERROR(-IPMT(Synthèse!$D$12/12,ROW()-1,Synthèse!$D$13,Synthèse!$D$10),""))</f>
        <v>772.10086347149411</v>
      </c>
      <c r="E491" s="4">
        <f>IFERROR(Synthèse!$D$10+CUMPRINC(Synthèse!$D$12/12,Synthèse!$D$13,Synthèse!$D$10,1,ROW()-1,0),"")</f>
        <v>229902.36139887758</v>
      </c>
      <c r="F491" s="1">
        <f t="shared" si="26"/>
        <v>57711</v>
      </c>
    </row>
    <row r="492" spans="1:6" x14ac:dyDescent="0.25">
      <c r="A492" s="6">
        <f t="shared" si="24"/>
        <v>491</v>
      </c>
      <c r="B492" s="7">
        <f t="shared" si="25"/>
        <v>2499.9985060420768</v>
      </c>
      <c r="C492" s="7">
        <f>IF(E492="","",IFERROR(-PPMT(Synthèse!$D$12/12,ROW()-1,Synthèse!$D$13,Synthèse!$D$10),""))</f>
        <v>1733.6573013791517</v>
      </c>
      <c r="D492" s="7">
        <f>IF(E492="","",IFERROR(-IPMT(Synthèse!$D$12/12,ROW()-1,Synthèse!$D$13,Synthèse!$D$10),""))</f>
        <v>766.34120466292552</v>
      </c>
      <c r="E492" s="4">
        <f>IFERROR(Synthèse!$D$10+CUMPRINC(Synthèse!$D$12/12,Synthèse!$D$13,Synthèse!$D$10,1,ROW()-1,0),"")</f>
        <v>228168.70409749844</v>
      </c>
      <c r="F492" s="1">
        <f t="shared" si="26"/>
        <v>57742</v>
      </c>
    </row>
    <row r="493" spans="1:6" x14ac:dyDescent="0.25">
      <c r="A493" s="6">
        <f t="shared" si="24"/>
        <v>492</v>
      </c>
      <c r="B493" s="7">
        <f t="shared" si="25"/>
        <v>2499.9985060420768</v>
      </c>
      <c r="C493" s="7">
        <f>IF(E493="","",IFERROR(-PPMT(Synthèse!$D$12/12,ROW()-1,Synthèse!$D$13,Synthèse!$D$10),""))</f>
        <v>1739.4361590504154</v>
      </c>
      <c r="D493" s="7">
        <f>IF(E493="","",IFERROR(-IPMT(Synthèse!$D$12/12,ROW()-1,Synthèse!$D$13,Synthèse!$D$10),""))</f>
        <v>760.56234699166157</v>
      </c>
      <c r="E493" s="4">
        <f>IFERROR(Synthèse!$D$10+CUMPRINC(Synthèse!$D$12/12,Synthèse!$D$13,Synthèse!$D$10,1,ROW()-1,0),"")</f>
        <v>226429.26793844794</v>
      </c>
      <c r="F493" s="1">
        <f t="shared" si="26"/>
        <v>57770</v>
      </c>
    </row>
    <row r="494" spans="1:6" x14ac:dyDescent="0.25">
      <c r="A494" s="6">
        <f t="shared" si="24"/>
        <v>493</v>
      </c>
      <c r="B494" s="7">
        <f t="shared" si="25"/>
        <v>2499.9985060420768</v>
      </c>
      <c r="C494" s="7">
        <f>IF(E494="","",IFERROR(-PPMT(Synthèse!$D$12/12,ROW()-1,Synthèse!$D$13,Synthèse!$D$10),""))</f>
        <v>1745.2342795805832</v>
      </c>
      <c r="D494" s="7">
        <f>IF(E494="","",IFERROR(-IPMT(Synthèse!$D$12/12,ROW()-1,Synthèse!$D$13,Synthèse!$D$10),""))</f>
        <v>754.76422646149354</v>
      </c>
      <c r="E494" s="4">
        <f>IFERROR(Synthèse!$D$10+CUMPRINC(Synthèse!$D$12/12,Synthèse!$D$13,Synthèse!$D$10,1,ROW()-1,0),"")</f>
        <v>224684.03365886747</v>
      </c>
      <c r="F494" s="1">
        <f t="shared" si="26"/>
        <v>57801</v>
      </c>
    </row>
    <row r="495" spans="1:6" x14ac:dyDescent="0.25">
      <c r="A495" s="6">
        <f t="shared" si="24"/>
        <v>494</v>
      </c>
      <c r="B495" s="7">
        <f t="shared" si="25"/>
        <v>2499.9985060420768</v>
      </c>
      <c r="C495" s="7">
        <f>IF(E495="","",IFERROR(-PPMT(Synthèse!$D$12/12,ROW()-1,Synthèse!$D$13,Synthèse!$D$10),""))</f>
        <v>1751.0517271791853</v>
      </c>
      <c r="D495" s="7">
        <f>IF(E495="","",IFERROR(-IPMT(Synthèse!$D$12/12,ROW()-1,Synthèse!$D$13,Synthèse!$D$10),""))</f>
        <v>748.94677886289162</v>
      </c>
      <c r="E495" s="4">
        <f>IFERROR(Synthèse!$D$10+CUMPRINC(Synthèse!$D$12/12,Synthèse!$D$13,Synthèse!$D$10,1,ROW()-1,0),"")</f>
        <v>222932.98193168821</v>
      </c>
      <c r="F495" s="1">
        <f t="shared" si="26"/>
        <v>57831</v>
      </c>
    </row>
    <row r="496" spans="1:6" x14ac:dyDescent="0.25">
      <c r="A496" s="6">
        <f t="shared" si="24"/>
        <v>495</v>
      </c>
      <c r="B496" s="7">
        <f t="shared" si="25"/>
        <v>2499.9985060420768</v>
      </c>
      <c r="C496" s="7">
        <f>IF(E496="","",IFERROR(-PPMT(Synthèse!$D$12/12,ROW()-1,Synthèse!$D$13,Synthèse!$D$10),""))</f>
        <v>1756.8885662697828</v>
      </c>
      <c r="D496" s="7">
        <f>IF(E496="","",IFERROR(-IPMT(Synthèse!$D$12/12,ROW()-1,Synthèse!$D$13,Synthèse!$D$10),""))</f>
        <v>743.10993977229441</v>
      </c>
      <c r="E496" s="4">
        <f>IFERROR(Synthèse!$D$10+CUMPRINC(Synthèse!$D$12/12,Synthèse!$D$13,Synthèse!$D$10,1,ROW()-1,0),"")</f>
        <v>221176.09336541849</v>
      </c>
      <c r="F496" s="1">
        <f t="shared" si="26"/>
        <v>57862</v>
      </c>
    </row>
    <row r="497" spans="1:6" x14ac:dyDescent="0.25">
      <c r="A497" s="6">
        <f t="shared" si="24"/>
        <v>496</v>
      </c>
      <c r="B497" s="7">
        <f t="shared" si="25"/>
        <v>2499.9985060420768</v>
      </c>
      <c r="C497" s="7">
        <f>IF(E497="","",IFERROR(-PPMT(Synthèse!$D$12/12,ROW()-1,Synthèse!$D$13,Synthèse!$D$10),""))</f>
        <v>1762.7448614906821</v>
      </c>
      <c r="D497" s="7">
        <f>IF(E497="","",IFERROR(-IPMT(Synthèse!$D$12/12,ROW()-1,Synthèse!$D$13,Synthèse!$D$10),""))</f>
        <v>737.25364455139515</v>
      </c>
      <c r="E497" s="4">
        <f>IFERROR(Synthèse!$D$10+CUMPRINC(Synthèse!$D$12/12,Synthèse!$D$13,Synthèse!$D$10,1,ROW()-1,0),"")</f>
        <v>219413.3485039277</v>
      </c>
      <c r="F497" s="1">
        <f t="shared" si="26"/>
        <v>57892</v>
      </c>
    </row>
    <row r="498" spans="1:6" x14ac:dyDescent="0.25">
      <c r="A498" s="6">
        <f t="shared" si="24"/>
        <v>497</v>
      </c>
      <c r="B498" s="7">
        <f t="shared" si="25"/>
        <v>2499.9985060420768</v>
      </c>
      <c r="C498" s="7">
        <f>IF(E498="","",IFERROR(-PPMT(Synthèse!$D$12/12,ROW()-1,Synthèse!$D$13,Synthèse!$D$10),""))</f>
        <v>1768.6206776956508</v>
      </c>
      <c r="D498" s="7">
        <f>IF(E498="","",IFERROR(-IPMT(Synthèse!$D$12/12,ROW()-1,Synthèse!$D$13,Synthèse!$D$10),""))</f>
        <v>731.37782834642621</v>
      </c>
      <c r="E498" s="4">
        <f>IFERROR(Synthèse!$D$10+CUMPRINC(Synthèse!$D$12/12,Synthèse!$D$13,Synthèse!$D$10,1,ROW()-1,0),"")</f>
        <v>217644.72782623209</v>
      </c>
      <c r="F498" s="1">
        <f t="shared" si="26"/>
        <v>57923</v>
      </c>
    </row>
    <row r="499" spans="1:6" x14ac:dyDescent="0.25">
      <c r="A499" s="6">
        <f t="shared" si="24"/>
        <v>498</v>
      </c>
      <c r="B499" s="7">
        <f t="shared" si="25"/>
        <v>2499.9985060420768</v>
      </c>
      <c r="C499" s="7">
        <f>IF(E499="","",IFERROR(-PPMT(Synthèse!$D$12/12,ROW()-1,Synthèse!$D$13,Synthèse!$D$10),""))</f>
        <v>1774.5160799546363</v>
      </c>
      <c r="D499" s="7">
        <f>IF(E499="","",IFERROR(-IPMT(Synthèse!$D$12/12,ROW()-1,Synthèse!$D$13,Synthèse!$D$10),""))</f>
        <v>725.48242608744067</v>
      </c>
      <c r="E499" s="4">
        <f>IFERROR(Synthèse!$D$10+CUMPRINC(Synthèse!$D$12/12,Synthèse!$D$13,Synthèse!$D$10,1,ROW()-1,0),"")</f>
        <v>215870.21174627746</v>
      </c>
      <c r="F499" s="1">
        <f t="shared" si="26"/>
        <v>57954</v>
      </c>
    </row>
    <row r="500" spans="1:6" x14ac:dyDescent="0.25">
      <c r="A500" s="6">
        <f t="shared" si="24"/>
        <v>499</v>
      </c>
      <c r="B500" s="7">
        <f t="shared" si="25"/>
        <v>2499.9985060420768</v>
      </c>
      <c r="C500" s="7">
        <f>IF(E500="","",IFERROR(-PPMT(Synthèse!$D$12/12,ROW()-1,Synthèse!$D$13,Synthèse!$D$10),""))</f>
        <v>1780.4311335544851</v>
      </c>
      <c r="D500" s="7">
        <f>IF(E500="","",IFERROR(-IPMT(Synthèse!$D$12/12,ROW()-1,Synthèse!$D$13,Synthèse!$D$10),""))</f>
        <v>719.56737248759191</v>
      </c>
      <c r="E500" s="4">
        <f>IFERROR(Synthèse!$D$10+CUMPRINC(Synthèse!$D$12/12,Synthèse!$D$13,Synthèse!$D$10,1,ROW()-1,0),"")</f>
        <v>214089.78061272303</v>
      </c>
      <c r="F500" s="1">
        <f t="shared" si="26"/>
        <v>57984</v>
      </c>
    </row>
    <row r="501" spans="1:6" x14ac:dyDescent="0.25">
      <c r="A501" s="6">
        <f t="shared" si="24"/>
        <v>500</v>
      </c>
      <c r="B501" s="7">
        <f t="shared" si="25"/>
        <v>2499.9985060420768</v>
      </c>
      <c r="C501" s="7">
        <f>IF(E501="","",IFERROR(-PPMT(Synthèse!$D$12/12,ROW()-1,Synthèse!$D$13,Synthèse!$D$10),""))</f>
        <v>1786.3659039996667</v>
      </c>
      <c r="D501" s="7">
        <f>IF(E501="","",IFERROR(-IPMT(Synthèse!$D$12/12,ROW()-1,Synthèse!$D$13,Synthèse!$D$10),""))</f>
        <v>713.63260204241021</v>
      </c>
      <c r="E501" s="4">
        <f>IFERROR(Synthèse!$D$10+CUMPRINC(Synthèse!$D$12/12,Synthèse!$D$13,Synthèse!$D$10,1,ROW()-1,0),"")</f>
        <v>212303.41470872326</v>
      </c>
      <c r="F501" s="1">
        <f t="shared" si="26"/>
        <v>58015</v>
      </c>
    </row>
    <row r="502" spans="1:6" x14ac:dyDescent="0.25">
      <c r="A502" s="6">
        <f t="shared" ref="A502:A565" si="27">IF(E502="","",ROW()-1)</f>
        <v>501</v>
      </c>
      <c r="B502" s="7">
        <f t="shared" ref="B502:B565" si="28">IF(E502="","",B501)</f>
        <v>2499.9985060420768</v>
      </c>
      <c r="C502" s="7">
        <f>IF(E502="","",IFERROR(-PPMT(Synthèse!$D$12/12,ROW()-1,Synthèse!$D$13,Synthèse!$D$10),""))</f>
        <v>1792.3204570129992</v>
      </c>
      <c r="D502" s="7">
        <f>IF(E502="","",IFERROR(-IPMT(Synthèse!$D$12/12,ROW()-1,Synthèse!$D$13,Synthèse!$D$10),""))</f>
        <v>707.67804902907801</v>
      </c>
      <c r="E502" s="4">
        <f>IFERROR(Synthèse!$D$10+CUMPRINC(Synthèse!$D$12/12,Synthèse!$D$13,Synthèse!$D$10,1,ROW()-1,0),"")</f>
        <v>210511.09425171028</v>
      </c>
      <c r="F502" s="1">
        <f t="shared" ref="F502:F565" si="29">IF(E502="","",EDATE(F501,1))</f>
        <v>58045</v>
      </c>
    </row>
    <row r="503" spans="1:6" x14ac:dyDescent="0.25">
      <c r="A503" s="6">
        <f t="shared" si="27"/>
        <v>502</v>
      </c>
      <c r="B503" s="7">
        <f t="shared" si="28"/>
        <v>2499.9985060420768</v>
      </c>
      <c r="C503" s="7">
        <f>IF(E503="","",IFERROR(-PPMT(Synthèse!$D$12/12,ROW()-1,Synthèse!$D$13,Synthèse!$D$10),""))</f>
        <v>1798.2948585363758</v>
      </c>
      <c r="D503" s="7">
        <f>IF(E503="","",IFERROR(-IPMT(Synthèse!$D$12/12,ROW()-1,Synthèse!$D$13,Synthèse!$D$10),""))</f>
        <v>701.70364750570138</v>
      </c>
      <c r="E503" s="4">
        <f>IFERROR(Synthèse!$D$10+CUMPRINC(Synthèse!$D$12/12,Synthèse!$D$13,Synthèse!$D$10,1,ROW()-1,0),"")</f>
        <v>208712.79939317395</v>
      </c>
      <c r="F503" s="1">
        <f t="shared" si="29"/>
        <v>58076</v>
      </c>
    </row>
    <row r="504" spans="1:6" x14ac:dyDescent="0.25">
      <c r="A504" s="6">
        <f t="shared" si="27"/>
        <v>503</v>
      </c>
      <c r="B504" s="7">
        <f t="shared" si="28"/>
        <v>2499.9985060420768</v>
      </c>
      <c r="C504" s="7">
        <f>IF(E504="","",IFERROR(-PPMT(Synthèse!$D$12/12,ROW()-1,Synthèse!$D$13,Synthèse!$D$10),""))</f>
        <v>1804.2891747314968</v>
      </c>
      <c r="D504" s="7">
        <f>IF(E504="","",IFERROR(-IPMT(Synthèse!$D$12/12,ROW()-1,Synthèse!$D$13,Synthèse!$D$10),""))</f>
        <v>695.70933131058018</v>
      </c>
      <c r="E504" s="4">
        <f>IFERROR(Synthèse!$D$10+CUMPRINC(Synthèse!$D$12/12,Synthèse!$D$13,Synthèse!$D$10,1,ROW()-1,0),"")</f>
        <v>206908.51021844242</v>
      </c>
      <c r="F504" s="1">
        <f t="shared" si="29"/>
        <v>58107</v>
      </c>
    </row>
    <row r="505" spans="1:6" x14ac:dyDescent="0.25">
      <c r="A505" s="6">
        <f t="shared" si="27"/>
        <v>504</v>
      </c>
      <c r="B505" s="7">
        <f t="shared" si="28"/>
        <v>2499.9985060420768</v>
      </c>
      <c r="C505" s="7">
        <f>IF(E505="","",IFERROR(-PPMT(Synthèse!$D$12/12,ROW()-1,Synthèse!$D$13,Synthèse!$D$10),""))</f>
        <v>1810.3034719806019</v>
      </c>
      <c r="D505" s="7">
        <f>IF(E505="","",IFERROR(-IPMT(Synthèse!$D$12/12,ROW()-1,Synthèse!$D$13,Synthèse!$D$10),""))</f>
        <v>689.69503406147498</v>
      </c>
      <c r="E505" s="4">
        <f>IFERROR(Synthèse!$D$10+CUMPRINC(Synthèse!$D$12/12,Synthèse!$D$13,Synthèse!$D$10,1,ROW()-1,0),"")</f>
        <v>205098.2067464618</v>
      </c>
      <c r="F505" s="1">
        <f t="shared" si="29"/>
        <v>58135</v>
      </c>
    </row>
    <row r="506" spans="1:6" x14ac:dyDescent="0.25">
      <c r="A506" s="6">
        <f t="shared" si="27"/>
        <v>505</v>
      </c>
      <c r="B506" s="7">
        <f t="shared" si="28"/>
        <v>2499.9985060420768</v>
      </c>
      <c r="C506" s="7">
        <f>IF(E506="","",IFERROR(-PPMT(Synthèse!$D$12/12,ROW()-1,Synthèse!$D$13,Synthèse!$D$10),""))</f>
        <v>1816.3378168872039</v>
      </c>
      <c r="D506" s="7">
        <f>IF(E506="","",IFERROR(-IPMT(Synthèse!$D$12/12,ROW()-1,Synthèse!$D$13,Synthèse!$D$10),""))</f>
        <v>683.66068915487313</v>
      </c>
      <c r="E506" s="4">
        <f>IFERROR(Synthèse!$D$10+CUMPRINC(Synthèse!$D$12/12,Synthèse!$D$13,Synthèse!$D$10,1,ROW()-1,0),"")</f>
        <v>203281.86892957462</v>
      </c>
      <c r="F506" s="1">
        <f t="shared" si="29"/>
        <v>58166</v>
      </c>
    </row>
    <row r="507" spans="1:6" x14ac:dyDescent="0.25">
      <c r="A507" s="6">
        <f t="shared" si="27"/>
        <v>506</v>
      </c>
      <c r="B507" s="7">
        <f t="shared" si="28"/>
        <v>2499.9985060420768</v>
      </c>
      <c r="C507" s="7">
        <f>IF(E507="","",IFERROR(-PPMT(Synthèse!$D$12/12,ROW()-1,Synthèse!$D$13,Synthèse!$D$10),""))</f>
        <v>1822.3922762768279</v>
      </c>
      <c r="D507" s="7">
        <f>IF(E507="","",IFERROR(-IPMT(Synthèse!$D$12/12,ROW()-1,Synthèse!$D$13,Synthèse!$D$10),""))</f>
        <v>677.60622976524917</v>
      </c>
      <c r="E507" s="4">
        <f>IFERROR(Synthèse!$D$10+CUMPRINC(Synthèse!$D$12/12,Synthèse!$D$13,Synthèse!$D$10,1,ROW()-1,0),"")</f>
        <v>201459.47665329784</v>
      </c>
      <c r="F507" s="1">
        <f t="shared" si="29"/>
        <v>58196</v>
      </c>
    </row>
    <row r="508" spans="1:6" x14ac:dyDescent="0.25">
      <c r="A508" s="6">
        <f t="shared" si="27"/>
        <v>507</v>
      </c>
      <c r="B508" s="7">
        <f t="shared" si="28"/>
        <v>2499.9985060420768</v>
      </c>
      <c r="C508" s="7">
        <f>IF(E508="","",IFERROR(-PPMT(Synthèse!$D$12/12,ROW()-1,Synthèse!$D$13,Synthèse!$D$10),""))</f>
        <v>1828.4669171977507</v>
      </c>
      <c r="D508" s="7">
        <f>IF(E508="","",IFERROR(-IPMT(Synthèse!$D$12/12,ROW()-1,Synthèse!$D$13,Synthèse!$D$10),""))</f>
        <v>671.53158884432639</v>
      </c>
      <c r="E508" s="4">
        <f>IFERROR(Synthèse!$D$10+CUMPRINC(Synthèse!$D$12/12,Synthèse!$D$13,Synthèse!$D$10,1,ROW()-1,0),"")</f>
        <v>199631.00973610004</v>
      </c>
      <c r="F508" s="1">
        <f t="shared" si="29"/>
        <v>58227</v>
      </c>
    </row>
    <row r="509" spans="1:6" x14ac:dyDescent="0.25">
      <c r="A509" s="6">
        <f t="shared" si="27"/>
        <v>508</v>
      </c>
      <c r="B509" s="7">
        <f t="shared" si="28"/>
        <v>2499.9985060420768</v>
      </c>
      <c r="C509" s="7">
        <f>IF(E509="","",IFERROR(-PPMT(Synthèse!$D$12/12,ROW()-1,Synthèse!$D$13,Synthèse!$D$10),""))</f>
        <v>1834.5618069217428</v>
      </c>
      <c r="D509" s="7">
        <f>IF(E509="","",IFERROR(-IPMT(Synthèse!$D$12/12,ROW()-1,Synthèse!$D$13,Synthèse!$D$10),""))</f>
        <v>665.43669912033374</v>
      </c>
      <c r="E509" s="4">
        <f>IFERROR(Synthèse!$D$10+CUMPRINC(Synthèse!$D$12/12,Synthèse!$D$13,Synthèse!$D$10,1,ROW()-1,0),"")</f>
        <v>197796.44792917831</v>
      </c>
      <c r="F509" s="1">
        <f t="shared" si="29"/>
        <v>58257</v>
      </c>
    </row>
    <row r="510" spans="1:6" x14ac:dyDescent="0.25">
      <c r="A510" s="6">
        <f t="shared" si="27"/>
        <v>509</v>
      </c>
      <c r="B510" s="7">
        <f t="shared" si="28"/>
        <v>2499.9985060420768</v>
      </c>
      <c r="C510" s="7">
        <f>IF(E510="","",IFERROR(-PPMT(Synthèse!$D$12/12,ROW()-1,Synthèse!$D$13,Synthèse!$D$10),""))</f>
        <v>1840.6770129448157</v>
      </c>
      <c r="D510" s="7">
        <f>IF(E510="","",IFERROR(-IPMT(Synthèse!$D$12/12,ROW()-1,Synthèse!$D$13,Synthèse!$D$10),""))</f>
        <v>659.3214930972614</v>
      </c>
      <c r="E510" s="4">
        <f>IFERROR(Synthèse!$D$10+CUMPRINC(Synthèse!$D$12/12,Synthèse!$D$13,Synthèse!$D$10,1,ROW()-1,0),"")</f>
        <v>195955.77091623348</v>
      </c>
      <c r="F510" s="1">
        <f t="shared" si="29"/>
        <v>58288</v>
      </c>
    </row>
    <row r="511" spans="1:6" x14ac:dyDescent="0.25">
      <c r="A511" s="6">
        <f t="shared" si="27"/>
        <v>510</v>
      </c>
      <c r="B511" s="7">
        <f t="shared" si="28"/>
        <v>2499.9985060420768</v>
      </c>
      <c r="C511" s="7">
        <f>IF(E511="","",IFERROR(-PPMT(Synthèse!$D$12/12,ROW()-1,Synthèse!$D$13,Synthèse!$D$10),""))</f>
        <v>1846.8126029879647</v>
      </c>
      <c r="D511" s="7">
        <f>IF(E511="","",IFERROR(-IPMT(Synthèse!$D$12/12,ROW()-1,Synthèse!$D$13,Synthèse!$D$10),""))</f>
        <v>653.18590305411192</v>
      </c>
      <c r="E511" s="4">
        <f>IFERROR(Synthèse!$D$10+CUMPRINC(Synthèse!$D$12/12,Synthèse!$D$13,Synthèse!$D$10,1,ROW()-1,0),"")</f>
        <v>194108.9583132455</v>
      </c>
      <c r="F511" s="1">
        <f t="shared" si="29"/>
        <v>58319</v>
      </c>
    </row>
    <row r="512" spans="1:6" x14ac:dyDescent="0.25">
      <c r="A512" s="6">
        <f t="shared" si="27"/>
        <v>511</v>
      </c>
      <c r="B512" s="7">
        <f t="shared" si="28"/>
        <v>2499.9985060420768</v>
      </c>
      <c r="C512" s="7">
        <f>IF(E512="","",IFERROR(-PPMT(Synthèse!$D$12/12,ROW()-1,Synthèse!$D$13,Synthèse!$D$10),""))</f>
        <v>1852.9686449979247</v>
      </c>
      <c r="D512" s="7">
        <f>IF(E512="","",IFERROR(-IPMT(Synthèse!$D$12/12,ROW()-1,Synthèse!$D$13,Synthèse!$D$10),""))</f>
        <v>647.02986104415197</v>
      </c>
      <c r="E512" s="4">
        <f>IFERROR(Synthèse!$D$10+CUMPRINC(Synthèse!$D$12/12,Synthèse!$D$13,Synthèse!$D$10,1,ROW()-1,0),"")</f>
        <v>192255.98966824758</v>
      </c>
      <c r="F512" s="1">
        <f t="shared" si="29"/>
        <v>58349</v>
      </c>
    </row>
    <row r="513" spans="1:6" x14ac:dyDescent="0.25">
      <c r="A513" s="6">
        <f t="shared" si="27"/>
        <v>512</v>
      </c>
      <c r="B513" s="7">
        <f t="shared" si="28"/>
        <v>2499.9985060420768</v>
      </c>
      <c r="C513" s="7">
        <f>IF(E513="","",IFERROR(-PPMT(Synthèse!$D$12/12,ROW()-1,Synthèse!$D$13,Synthèse!$D$10),""))</f>
        <v>1859.1452071479182</v>
      </c>
      <c r="D513" s="7">
        <f>IF(E513="","",IFERROR(-IPMT(Synthèse!$D$12/12,ROW()-1,Synthèse!$D$13,Synthèse!$D$10),""))</f>
        <v>640.85329889415902</v>
      </c>
      <c r="E513" s="4">
        <f>IFERROR(Synthèse!$D$10+CUMPRINC(Synthèse!$D$12/12,Synthèse!$D$13,Synthèse!$D$10,1,ROW()-1,0),"")</f>
        <v>190396.84446109971</v>
      </c>
      <c r="F513" s="1">
        <f t="shared" si="29"/>
        <v>58380</v>
      </c>
    </row>
    <row r="514" spans="1:6" x14ac:dyDescent="0.25">
      <c r="A514" s="6">
        <f t="shared" si="27"/>
        <v>513</v>
      </c>
      <c r="B514" s="7">
        <f t="shared" si="28"/>
        <v>2499.9985060420768</v>
      </c>
      <c r="C514" s="7">
        <f>IF(E514="","",IFERROR(-PPMT(Synthèse!$D$12/12,ROW()-1,Synthèse!$D$13,Synthèse!$D$10),""))</f>
        <v>1865.3423578384109</v>
      </c>
      <c r="D514" s="7">
        <f>IF(E514="","",IFERROR(-IPMT(Synthèse!$D$12/12,ROW()-1,Synthèse!$D$13,Synthèse!$D$10),""))</f>
        <v>634.65614820366602</v>
      </c>
      <c r="E514" s="4">
        <f>IFERROR(Synthèse!$D$10+CUMPRINC(Synthèse!$D$12/12,Synthèse!$D$13,Synthèse!$D$10,1,ROW()-1,0),"")</f>
        <v>188531.50210326124</v>
      </c>
      <c r="F514" s="1">
        <f t="shared" si="29"/>
        <v>58410</v>
      </c>
    </row>
    <row r="515" spans="1:6" x14ac:dyDescent="0.25">
      <c r="A515" s="6">
        <f t="shared" si="27"/>
        <v>514</v>
      </c>
      <c r="B515" s="7">
        <f t="shared" si="28"/>
        <v>2499.9985060420768</v>
      </c>
      <c r="C515" s="7">
        <f>IF(E515="","",IFERROR(-PPMT(Synthèse!$D$12/12,ROW()-1,Synthèse!$D$13,Synthèse!$D$10),""))</f>
        <v>1871.5601656978727</v>
      </c>
      <c r="D515" s="7">
        <f>IF(E515="","",IFERROR(-IPMT(Synthèse!$D$12/12,ROW()-1,Synthèse!$D$13,Synthèse!$D$10),""))</f>
        <v>628.43834034420445</v>
      </c>
      <c r="E515" s="4">
        <f>IFERROR(Synthèse!$D$10+CUMPRINC(Synthèse!$D$12/12,Synthèse!$D$13,Synthèse!$D$10,1,ROW()-1,0),"")</f>
        <v>186659.94193756336</v>
      </c>
      <c r="F515" s="1">
        <f t="shared" si="29"/>
        <v>58441</v>
      </c>
    </row>
    <row r="516" spans="1:6" x14ac:dyDescent="0.25">
      <c r="A516" s="6">
        <f t="shared" si="27"/>
        <v>515</v>
      </c>
      <c r="B516" s="7">
        <f t="shared" si="28"/>
        <v>2499.9985060420768</v>
      </c>
      <c r="C516" s="7">
        <f>IF(E516="","",IFERROR(-PPMT(Synthèse!$D$12/12,ROW()-1,Synthèse!$D$13,Synthèse!$D$10),""))</f>
        <v>1877.798699583532</v>
      </c>
      <c r="D516" s="7">
        <f>IF(E516="","",IFERROR(-IPMT(Synthèse!$D$12/12,ROW()-1,Synthèse!$D$13,Synthèse!$D$10),""))</f>
        <v>622.19980645854491</v>
      </c>
      <c r="E516" s="4">
        <f>IFERROR(Synthèse!$D$10+CUMPRINC(Synthèse!$D$12/12,Synthèse!$D$13,Synthèse!$D$10,1,ROW()-1,0),"")</f>
        <v>184782.14323797991</v>
      </c>
      <c r="F516" s="1">
        <f t="shared" si="29"/>
        <v>58472</v>
      </c>
    </row>
    <row r="517" spans="1:6" x14ac:dyDescent="0.25">
      <c r="A517" s="6">
        <f t="shared" si="27"/>
        <v>516</v>
      </c>
      <c r="B517" s="7">
        <f t="shared" si="28"/>
        <v>2499.9985060420768</v>
      </c>
      <c r="C517" s="7">
        <f>IF(E517="","",IFERROR(-PPMT(Synthèse!$D$12/12,ROW()-1,Synthèse!$D$13,Synthèse!$D$10),""))</f>
        <v>1884.0580285821436</v>
      </c>
      <c r="D517" s="7">
        <f>IF(E517="","",IFERROR(-IPMT(Synthèse!$D$12/12,ROW()-1,Synthèse!$D$13,Synthèse!$D$10),""))</f>
        <v>615.94047745993339</v>
      </c>
      <c r="E517" s="4">
        <f>IFERROR(Synthèse!$D$10+CUMPRINC(Synthèse!$D$12/12,Synthèse!$D$13,Synthèse!$D$10,1,ROW()-1,0),"")</f>
        <v>182898.08520939777</v>
      </c>
      <c r="F517" s="1">
        <f t="shared" si="29"/>
        <v>58501</v>
      </c>
    </row>
    <row r="518" spans="1:6" x14ac:dyDescent="0.25">
      <c r="A518" s="6">
        <f t="shared" si="27"/>
        <v>517</v>
      </c>
      <c r="B518" s="7">
        <f t="shared" si="28"/>
        <v>2499.9985060420768</v>
      </c>
      <c r="C518" s="7">
        <f>IF(E518="","",IFERROR(-PPMT(Synthèse!$D$12/12,ROW()-1,Synthèse!$D$13,Synthèse!$D$10),""))</f>
        <v>1890.3382220107508</v>
      </c>
      <c r="D518" s="7">
        <f>IF(E518="","",IFERROR(-IPMT(Synthèse!$D$12/12,ROW()-1,Synthèse!$D$13,Synthèse!$D$10),""))</f>
        <v>609.660284031326</v>
      </c>
      <c r="E518" s="4">
        <f>IFERROR(Synthèse!$D$10+CUMPRINC(Synthèse!$D$12/12,Synthèse!$D$13,Synthèse!$D$10,1,ROW()-1,0),"")</f>
        <v>181007.74698738696</v>
      </c>
      <c r="F518" s="1">
        <f t="shared" si="29"/>
        <v>58532</v>
      </c>
    </row>
    <row r="519" spans="1:6" x14ac:dyDescent="0.25">
      <c r="A519" s="6">
        <f t="shared" si="27"/>
        <v>518</v>
      </c>
      <c r="B519" s="7">
        <f t="shared" si="28"/>
        <v>2499.9985060420768</v>
      </c>
      <c r="C519" s="7">
        <f>IF(E519="","",IFERROR(-PPMT(Synthèse!$D$12/12,ROW()-1,Synthèse!$D$13,Synthèse!$D$10),""))</f>
        <v>1896.6393494174533</v>
      </c>
      <c r="D519" s="7">
        <f>IF(E519="","",IFERROR(-IPMT(Synthèse!$D$12/12,ROW()-1,Synthèse!$D$13,Synthèse!$D$10),""))</f>
        <v>603.35915662462367</v>
      </c>
      <c r="E519" s="4">
        <f>IFERROR(Synthèse!$D$10+CUMPRINC(Synthèse!$D$12/12,Synthèse!$D$13,Synthèse!$D$10,1,ROW()-1,0),"")</f>
        <v>179111.10763796954</v>
      </c>
      <c r="F519" s="1">
        <f t="shared" si="29"/>
        <v>58562</v>
      </c>
    </row>
    <row r="520" spans="1:6" x14ac:dyDescent="0.25">
      <c r="A520" s="6">
        <f t="shared" si="27"/>
        <v>519</v>
      </c>
      <c r="B520" s="7">
        <f t="shared" si="28"/>
        <v>2499.9985060420768</v>
      </c>
      <c r="C520" s="7">
        <f>IF(E520="","",IFERROR(-PPMT(Synthèse!$D$12/12,ROW()-1,Synthèse!$D$13,Synthèse!$D$10),""))</f>
        <v>1902.9614805821782</v>
      </c>
      <c r="D520" s="7">
        <f>IF(E520="","",IFERROR(-IPMT(Synthèse!$D$12/12,ROW()-1,Synthèse!$D$13,Synthèse!$D$10),""))</f>
        <v>597.0370254598987</v>
      </c>
      <c r="E520" s="4">
        <f>IFERROR(Synthèse!$D$10+CUMPRINC(Synthèse!$D$12/12,Synthèse!$D$13,Synthèse!$D$10,1,ROW()-1,0),"")</f>
        <v>177208.14615738735</v>
      </c>
      <c r="F520" s="1">
        <f t="shared" si="29"/>
        <v>58593</v>
      </c>
    </row>
    <row r="521" spans="1:6" x14ac:dyDescent="0.25">
      <c r="A521" s="6">
        <f t="shared" si="27"/>
        <v>520</v>
      </c>
      <c r="B521" s="7">
        <f t="shared" si="28"/>
        <v>2499.9985060420768</v>
      </c>
      <c r="C521" s="7">
        <f>IF(E521="","",IFERROR(-PPMT(Synthèse!$D$12/12,ROW()-1,Synthèse!$D$13,Synthèse!$D$10),""))</f>
        <v>1909.3046855174523</v>
      </c>
      <c r="D521" s="7">
        <f>IF(E521="","",IFERROR(-IPMT(Synthèse!$D$12/12,ROW()-1,Synthèse!$D$13,Synthèse!$D$10),""))</f>
        <v>590.69382052462493</v>
      </c>
      <c r="E521" s="4">
        <f>IFERROR(Synthèse!$D$10+CUMPRINC(Synthèse!$D$12/12,Synthèse!$D$13,Synthèse!$D$10,1,ROW()-1,0),"")</f>
        <v>175298.84147186985</v>
      </c>
      <c r="F521" s="1">
        <f t="shared" si="29"/>
        <v>58623</v>
      </c>
    </row>
    <row r="522" spans="1:6" x14ac:dyDescent="0.25">
      <c r="A522" s="6">
        <f t="shared" si="27"/>
        <v>521</v>
      </c>
      <c r="B522" s="7">
        <f t="shared" si="28"/>
        <v>2499.9985060420768</v>
      </c>
      <c r="C522" s="7">
        <f>IF(E522="","",IFERROR(-PPMT(Synthèse!$D$12/12,ROW()-1,Synthèse!$D$13,Synthèse!$D$10),""))</f>
        <v>1915.6690344691769</v>
      </c>
      <c r="D522" s="7">
        <f>IF(E522="","",IFERROR(-IPMT(Synthèse!$D$12/12,ROW()-1,Synthèse!$D$13,Synthèse!$D$10),""))</f>
        <v>584.32947157289993</v>
      </c>
      <c r="E522" s="4">
        <f>IFERROR(Synthèse!$D$10+CUMPRINC(Synthèse!$D$12/12,Synthèse!$D$13,Synthèse!$D$10,1,ROW()-1,0),"")</f>
        <v>173383.17243740073</v>
      </c>
      <c r="F522" s="1">
        <f t="shared" si="29"/>
        <v>58654</v>
      </c>
    </row>
    <row r="523" spans="1:6" x14ac:dyDescent="0.25">
      <c r="A523" s="6">
        <f t="shared" si="27"/>
        <v>522</v>
      </c>
      <c r="B523" s="7">
        <f t="shared" si="28"/>
        <v>2499.9985060420768</v>
      </c>
      <c r="C523" s="7">
        <f>IF(E523="","",IFERROR(-PPMT(Synthèse!$D$12/12,ROW()-1,Synthèse!$D$13,Synthèse!$D$10),""))</f>
        <v>1922.0545979174076</v>
      </c>
      <c r="D523" s="7">
        <f>IF(E523="","",IFERROR(-IPMT(Synthèse!$D$12/12,ROW()-1,Synthèse!$D$13,Synthèse!$D$10),""))</f>
        <v>577.94390812466941</v>
      </c>
      <c r="E523" s="4">
        <f>IFERROR(Synthèse!$D$10+CUMPRINC(Synthèse!$D$12/12,Synthèse!$D$13,Synthèse!$D$10,1,ROW()-1,0),"")</f>
        <v>171461.11783948331</v>
      </c>
      <c r="F523" s="1">
        <f t="shared" si="29"/>
        <v>58685</v>
      </c>
    </row>
    <row r="524" spans="1:6" x14ac:dyDescent="0.25">
      <c r="A524" s="6">
        <f t="shared" si="27"/>
        <v>523</v>
      </c>
      <c r="B524" s="7">
        <f t="shared" si="28"/>
        <v>2499.9985060420768</v>
      </c>
      <c r="C524" s="7">
        <f>IF(E524="","",IFERROR(-PPMT(Synthèse!$D$12/12,ROW()-1,Synthèse!$D$13,Synthèse!$D$10),""))</f>
        <v>1928.4614465771322</v>
      </c>
      <c r="D524" s="7">
        <f>IF(E524="","",IFERROR(-IPMT(Synthèse!$D$12/12,ROW()-1,Synthèse!$D$13,Synthèse!$D$10),""))</f>
        <v>571.5370594649446</v>
      </c>
      <c r="E524" s="4">
        <f>IFERROR(Synthèse!$D$10+CUMPRINC(Synthèse!$D$12/12,Synthèse!$D$13,Synthèse!$D$10,1,ROW()-1,0),"")</f>
        <v>169532.65639290621</v>
      </c>
      <c r="F524" s="1">
        <f t="shared" si="29"/>
        <v>58715</v>
      </c>
    </row>
    <row r="525" spans="1:6" x14ac:dyDescent="0.25">
      <c r="A525" s="6">
        <f t="shared" si="27"/>
        <v>524</v>
      </c>
      <c r="B525" s="7">
        <f t="shared" si="28"/>
        <v>2499.9985060420768</v>
      </c>
      <c r="C525" s="7">
        <f>IF(E525="","",IFERROR(-PPMT(Synthèse!$D$12/12,ROW()-1,Synthèse!$D$13,Synthèse!$D$10),""))</f>
        <v>1934.8896513990558</v>
      </c>
      <c r="D525" s="7">
        <f>IF(E525="","",IFERROR(-IPMT(Synthèse!$D$12/12,ROW()-1,Synthèse!$D$13,Synthèse!$D$10),""))</f>
        <v>565.10885464302089</v>
      </c>
      <c r="E525" s="4">
        <f>IFERROR(Synthèse!$D$10+CUMPRINC(Synthèse!$D$12/12,Synthèse!$D$13,Synthèse!$D$10,1,ROW()-1,0),"")</f>
        <v>167597.76674150722</v>
      </c>
      <c r="F525" s="1">
        <f t="shared" si="29"/>
        <v>58746</v>
      </c>
    </row>
    <row r="526" spans="1:6" x14ac:dyDescent="0.25">
      <c r="A526" s="6">
        <f t="shared" si="27"/>
        <v>525</v>
      </c>
      <c r="B526" s="7">
        <f t="shared" si="28"/>
        <v>2499.9985060420768</v>
      </c>
      <c r="C526" s="7">
        <f>IF(E526="","",IFERROR(-PPMT(Synthèse!$D$12/12,ROW()-1,Synthèse!$D$13,Synthèse!$D$10),""))</f>
        <v>1941.3392835703862</v>
      </c>
      <c r="D526" s="7">
        <f>IF(E526="","",IFERROR(-IPMT(Synthèse!$D$12/12,ROW()-1,Synthèse!$D$13,Synthèse!$D$10),""))</f>
        <v>558.65922247169078</v>
      </c>
      <c r="E526" s="4">
        <f>IFERROR(Synthèse!$D$10+CUMPRINC(Synthèse!$D$12/12,Synthèse!$D$13,Synthèse!$D$10,1,ROW()-1,0),"")</f>
        <v>165656.42745793675</v>
      </c>
      <c r="F526" s="1">
        <f t="shared" si="29"/>
        <v>58776</v>
      </c>
    </row>
    <row r="527" spans="1:6" x14ac:dyDescent="0.25">
      <c r="A527" s="6">
        <f t="shared" si="27"/>
        <v>526</v>
      </c>
      <c r="B527" s="7">
        <f t="shared" si="28"/>
        <v>2499.9985060420768</v>
      </c>
      <c r="C527" s="7">
        <f>IF(E527="","",IFERROR(-PPMT(Synthèse!$D$12/12,ROW()-1,Synthèse!$D$13,Synthèse!$D$10),""))</f>
        <v>1947.810414515621</v>
      </c>
      <c r="D527" s="7">
        <f>IF(E527="","",IFERROR(-IPMT(Synthèse!$D$12/12,ROW()-1,Synthèse!$D$13,Synthèse!$D$10),""))</f>
        <v>552.18809152645611</v>
      </c>
      <c r="E527" s="4">
        <f>IFERROR(Synthèse!$D$10+CUMPRINC(Synthèse!$D$12/12,Synthèse!$D$13,Synthèse!$D$10,1,ROW()-1,0),"")</f>
        <v>163708.61704342108</v>
      </c>
      <c r="F527" s="1">
        <f t="shared" si="29"/>
        <v>58807</v>
      </c>
    </row>
    <row r="528" spans="1:6" x14ac:dyDescent="0.25">
      <c r="A528" s="6">
        <f t="shared" si="27"/>
        <v>527</v>
      </c>
      <c r="B528" s="7">
        <f t="shared" si="28"/>
        <v>2499.9985060420768</v>
      </c>
      <c r="C528" s="7">
        <f>IF(E528="","",IFERROR(-PPMT(Synthèse!$D$12/12,ROW()-1,Synthèse!$D$13,Synthèse!$D$10),""))</f>
        <v>1954.3031158973395</v>
      </c>
      <c r="D528" s="7">
        <f>IF(E528="","",IFERROR(-IPMT(Synthèse!$D$12/12,ROW()-1,Synthèse!$D$13,Synthèse!$D$10),""))</f>
        <v>545.6953901447373</v>
      </c>
      <c r="E528" s="4">
        <f>IFERROR(Synthèse!$D$10+CUMPRINC(Synthèse!$D$12/12,Synthèse!$D$13,Synthèse!$D$10,1,ROW()-1,0),"")</f>
        <v>161754.31392752373</v>
      </c>
      <c r="F528" s="1">
        <f t="shared" si="29"/>
        <v>58838</v>
      </c>
    </row>
    <row r="529" spans="1:6" x14ac:dyDescent="0.25">
      <c r="A529" s="6">
        <f t="shared" si="27"/>
        <v>528</v>
      </c>
      <c r="B529" s="7">
        <f t="shared" si="28"/>
        <v>2499.9985060420768</v>
      </c>
      <c r="C529" s="7">
        <f>IF(E529="","",IFERROR(-PPMT(Synthèse!$D$12/12,ROW()-1,Synthèse!$D$13,Synthèse!$D$10),""))</f>
        <v>1960.8174596169972</v>
      </c>
      <c r="D529" s="7">
        <f>IF(E529="","",IFERROR(-IPMT(Synthèse!$D$12/12,ROW()-1,Synthèse!$D$13,Synthèse!$D$10),""))</f>
        <v>539.18104642507967</v>
      </c>
      <c r="E529" s="4">
        <f>IFERROR(Synthèse!$D$10+CUMPRINC(Synthèse!$D$12/12,Synthèse!$D$13,Synthèse!$D$10,1,ROW()-1,0),"")</f>
        <v>159793.49646790681</v>
      </c>
      <c r="F529" s="1">
        <f t="shared" si="29"/>
        <v>58866</v>
      </c>
    </row>
    <row r="530" spans="1:6" x14ac:dyDescent="0.25">
      <c r="A530" s="6">
        <f t="shared" si="27"/>
        <v>529</v>
      </c>
      <c r="B530" s="7">
        <f t="shared" si="28"/>
        <v>2499.9985060420768</v>
      </c>
      <c r="C530" s="7">
        <f>IF(E530="","",IFERROR(-PPMT(Synthèse!$D$12/12,ROW()-1,Synthèse!$D$13,Synthèse!$D$10),""))</f>
        <v>1967.3535178157208</v>
      </c>
      <c r="D530" s="7">
        <f>IF(E530="","",IFERROR(-IPMT(Synthèse!$D$12/12,ROW()-1,Synthèse!$D$13,Synthèse!$D$10),""))</f>
        <v>532.6449882263563</v>
      </c>
      <c r="E530" s="4">
        <f>IFERROR(Synthèse!$D$10+CUMPRINC(Synthèse!$D$12/12,Synthèse!$D$13,Synthèse!$D$10,1,ROW()-1,0),"")</f>
        <v>157826.1429500911</v>
      </c>
      <c r="F530" s="1">
        <f t="shared" si="29"/>
        <v>58897</v>
      </c>
    </row>
    <row r="531" spans="1:6" x14ac:dyDescent="0.25">
      <c r="A531" s="6">
        <f t="shared" si="27"/>
        <v>530</v>
      </c>
      <c r="B531" s="7">
        <f t="shared" si="28"/>
        <v>2499.9985060420768</v>
      </c>
      <c r="C531" s="7">
        <f>IF(E531="","",IFERROR(-PPMT(Synthèse!$D$12/12,ROW()-1,Synthèse!$D$13,Synthèse!$D$10),""))</f>
        <v>1973.9113628751063</v>
      </c>
      <c r="D531" s="7">
        <f>IF(E531="","",IFERROR(-IPMT(Synthèse!$D$12/12,ROW()-1,Synthèse!$D$13,Synthèse!$D$10),""))</f>
        <v>526.08714316697058</v>
      </c>
      <c r="E531" s="4">
        <f>IFERROR(Synthèse!$D$10+CUMPRINC(Synthèse!$D$12/12,Synthèse!$D$13,Synthèse!$D$10,1,ROW()-1,0),"")</f>
        <v>155852.23158721597</v>
      </c>
      <c r="F531" s="1">
        <f t="shared" si="29"/>
        <v>58927</v>
      </c>
    </row>
    <row r="532" spans="1:6" x14ac:dyDescent="0.25">
      <c r="A532" s="6">
        <f t="shared" si="27"/>
        <v>531</v>
      </c>
      <c r="B532" s="7">
        <f t="shared" si="28"/>
        <v>2499.9985060420768</v>
      </c>
      <c r="C532" s="7">
        <f>IF(E532="","",IFERROR(-PPMT(Synthèse!$D$12/12,ROW()-1,Synthèse!$D$13,Synthèse!$D$10),""))</f>
        <v>1980.4910674180235</v>
      </c>
      <c r="D532" s="7">
        <f>IF(E532="","",IFERROR(-IPMT(Synthèse!$D$12/12,ROW()-1,Synthèse!$D$13,Synthèse!$D$10),""))</f>
        <v>519.50743862405352</v>
      </c>
      <c r="E532" s="4">
        <f>IFERROR(Synthèse!$D$10+CUMPRINC(Synthèse!$D$12/12,Synthèse!$D$13,Synthèse!$D$10,1,ROW()-1,0),"")</f>
        <v>153871.7405197979</v>
      </c>
      <c r="F532" s="1">
        <f t="shared" si="29"/>
        <v>58958</v>
      </c>
    </row>
    <row r="533" spans="1:6" x14ac:dyDescent="0.25">
      <c r="A533" s="6">
        <f t="shared" si="27"/>
        <v>532</v>
      </c>
      <c r="B533" s="7">
        <f t="shared" si="28"/>
        <v>2499.9985060420768</v>
      </c>
      <c r="C533" s="7">
        <f>IF(E533="","",IFERROR(-PPMT(Synthèse!$D$12/12,ROW()-1,Synthèse!$D$13,Synthèse!$D$10),""))</f>
        <v>1987.0927043094168</v>
      </c>
      <c r="D533" s="7">
        <f>IF(E533="","",IFERROR(-IPMT(Synthèse!$D$12/12,ROW()-1,Synthèse!$D$13,Synthèse!$D$10),""))</f>
        <v>512.90580173266005</v>
      </c>
      <c r="E533" s="4">
        <f>IFERROR(Synthèse!$D$10+CUMPRINC(Synthèse!$D$12/12,Synthèse!$D$13,Synthèse!$D$10,1,ROW()-1,0),"")</f>
        <v>151884.64781548857</v>
      </c>
      <c r="F533" s="1">
        <f t="shared" si="29"/>
        <v>58988</v>
      </c>
    </row>
    <row r="534" spans="1:6" x14ac:dyDescent="0.25">
      <c r="A534" s="6">
        <f t="shared" si="27"/>
        <v>533</v>
      </c>
      <c r="B534" s="7">
        <f t="shared" si="28"/>
        <v>2499.9985060420768</v>
      </c>
      <c r="C534" s="7">
        <f>IF(E534="","",IFERROR(-PPMT(Synthèse!$D$12/12,ROW()-1,Synthèse!$D$13,Synthèse!$D$10),""))</f>
        <v>1993.7163466571149</v>
      </c>
      <c r="D534" s="7">
        <f>IF(E534="","",IFERROR(-IPMT(Synthèse!$D$12/12,ROW()-1,Synthèse!$D$13,Synthèse!$D$10),""))</f>
        <v>506.28215938496203</v>
      </c>
      <c r="E534" s="4">
        <f>IFERROR(Synthèse!$D$10+CUMPRINC(Synthèse!$D$12/12,Synthèse!$D$13,Synthèse!$D$10,1,ROW()-1,0),"")</f>
        <v>149890.93146883143</v>
      </c>
      <c r="F534" s="1">
        <f t="shared" si="29"/>
        <v>59019</v>
      </c>
    </row>
    <row r="535" spans="1:6" x14ac:dyDescent="0.25">
      <c r="A535" s="6">
        <f t="shared" si="27"/>
        <v>534</v>
      </c>
      <c r="B535" s="7">
        <f t="shared" si="28"/>
        <v>2499.9985060420768</v>
      </c>
      <c r="C535" s="7">
        <f>IF(E535="","",IFERROR(-PPMT(Synthèse!$D$12/12,ROW()-1,Synthèse!$D$13,Synthèse!$D$10),""))</f>
        <v>2000.3620678126385</v>
      </c>
      <c r="D535" s="7">
        <f>IF(E535="","",IFERROR(-IPMT(Synthèse!$D$12/12,ROW()-1,Synthèse!$D$13,Synthèse!$D$10),""))</f>
        <v>499.63643822943834</v>
      </c>
      <c r="E535" s="4">
        <f>IFERROR(Synthèse!$D$10+CUMPRINC(Synthèse!$D$12/12,Synthèse!$D$13,Synthèse!$D$10,1,ROW()-1,0),"")</f>
        <v>147890.56940101879</v>
      </c>
      <c r="F535" s="1">
        <f t="shared" si="29"/>
        <v>59050</v>
      </c>
    </row>
    <row r="536" spans="1:6" x14ac:dyDescent="0.25">
      <c r="A536" s="6">
        <f t="shared" si="27"/>
        <v>535</v>
      </c>
      <c r="B536" s="7">
        <f t="shared" si="28"/>
        <v>2499.9985060420768</v>
      </c>
      <c r="C536" s="7">
        <f>IF(E536="","",IFERROR(-PPMT(Synthèse!$D$12/12,ROW()-1,Synthèse!$D$13,Synthèse!$D$10),""))</f>
        <v>2007.0299413720143</v>
      </c>
      <c r="D536" s="7">
        <f>IF(E536="","",IFERROR(-IPMT(Synthèse!$D$12/12,ROW()-1,Synthèse!$D$13,Synthèse!$D$10),""))</f>
        <v>492.96856467006285</v>
      </c>
      <c r="E536" s="4">
        <f>IFERROR(Synthèse!$D$10+CUMPRINC(Synthèse!$D$12/12,Synthèse!$D$13,Synthèse!$D$10,1,ROW()-1,0),"")</f>
        <v>145883.5394596468</v>
      </c>
      <c r="F536" s="1">
        <f t="shared" si="29"/>
        <v>59080</v>
      </c>
    </row>
    <row r="537" spans="1:6" x14ac:dyDescent="0.25">
      <c r="A537" s="6">
        <f t="shared" si="27"/>
        <v>536</v>
      </c>
      <c r="B537" s="7">
        <f t="shared" si="28"/>
        <v>2499.9985060420768</v>
      </c>
      <c r="C537" s="7">
        <f>IF(E537="","",IFERROR(-PPMT(Synthèse!$D$12/12,ROW()-1,Synthèse!$D$13,Synthèse!$D$10),""))</f>
        <v>2013.7200411765875</v>
      </c>
      <c r="D537" s="7">
        <f>IF(E537="","",IFERROR(-IPMT(Synthèse!$D$12/12,ROW()-1,Synthèse!$D$13,Synthèse!$D$10),""))</f>
        <v>486.27846486548947</v>
      </c>
      <c r="E537" s="4">
        <f>IFERROR(Synthèse!$D$10+CUMPRINC(Synthèse!$D$12/12,Synthèse!$D$13,Synthèse!$D$10,1,ROW()-1,0),"")</f>
        <v>143869.81941847014</v>
      </c>
      <c r="F537" s="1">
        <f t="shared" si="29"/>
        <v>59111</v>
      </c>
    </row>
    <row r="538" spans="1:6" x14ac:dyDescent="0.25">
      <c r="A538" s="6">
        <f t="shared" si="27"/>
        <v>537</v>
      </c>
      <c r="B538" s="7">
        <f t="shared" si="28"/>
        <v>2499.9985060420768</v>
      </c>
      <c r="C538" s="7">
        <f>IF(E538="","",IFERROR(-PPMT(Synthèse!$D$12/12,ROW()-1,Synthèse!$D$13,Synthèse!$D$10),""))</f>
        <v>2020.4324413138427</v>
      </c>
      <c r="D538" s="7">
        <f>IF(E538="","",IFERROR(-IPMT(Synthèse!$D$12/12,ROW()-1,Synthèse!$D$13,Synthèse!$D$10),""))</f>
        <v>479.56606472823415</v>
      </c>
      <c r="E538" s="4">
        <f>IFERROR(Synthèse!$D$10+CUMPRINC(Synthèse!$D$12/12,Synthèse!$D$13,Synthèse!$D$10,1,ROW()-1,0),"")</f>
        <v>141849.38697715627</v>
      </c>
      <c r="F538" s="1">
        <f t="shared" si="29"/>
        <v>59141</v>
      </c>
    </row>
    <row r="539" spans="1:6" x14ac:dyDescent="0.25">
      <c r="A539" s="6">
        <f t="shared" si="27"/>
        <v>538</v>
      </c>
      <c r="B539" s="7">
        <f t="shared" si="28"/>
        <v>2499.9985060420768</v>
      </c>
      <c r="C539" s="7">
        <f>IF(E539="","",IFERROR(-PPMT(Synthèse!$D$12/12,ROW()-1,Synthèse!$D$13,Synthèse!$D$10),""))</f>
        <v>2027.1672161182223</v>
      </c>
      <c r="D539" s="7">
        <f>IF(E539="","",IFERROR(-IPMT(Synthèse!$D$12/12,ROW()-1,Synthèse!$D$13,Synthèse!$D$10),""))</f>
        <v>472.83128992385468</v>
      </c>
      <c r="E539" s="4">
        <f>IFERROR(Synthèse!$D$10+CUMPRINC(Synthèse!$D$12/12,Synthèse!$D$13,Synthèse!$D$10,1,ROW()-1,0),"")</f>
        <v>139822.21976103808</v>
      </c>
      <c r="F539" s="1">
        <f t="shared" si="29"/>
        <v>59172</v>
      </c>
    </row>
    <row r="540" spans="1:6" x14ac:dyDescent="0.25">
      <c r="A540" s="6">
        <f t="shared" si="27"/>
        <v>539</v>
      </c>
      <c r="B540" s="7">
        <f t="shared" si="28"/>
        <v>2499.9985060420768</v>
      </c>
      <c r="C540" s="7">
        <f>IF(E540="","",IFERROR(-PPMT(Synthèse!$D$12/12,ROW()-1,Synthèse!$D$13,Synthèse!$D$10),""))</f>
        <v>2033.9244401719495</v>
      </c>
      <c r="D540" s="7">
        <f>IF(E540="","",IFERROR(-IPMT(Synthèse!$D$12/12,ROW()-1,Synthèse!$D$13,Synthèse!$D$10),""))</f>
        <v>466.07406587012724</v>
      </c>
      <c r="E540" s="4">
        <f>IFERROR(Synthèse!$D$10+CUMPRINC(Synthèse!$D$12/12,Synthèse!$D$13,Synthèse!$D$10,1,ROW()-1,0),"")</f>
        <v>137788.29532086611</v>
      </c>
      <c r="F540" s="1">
        <f t="shared" si="29"/>
        <v>59203</v>
      </c>
    </row>
    <row r="541" spans="1:6" x14ac:dyDescent="0.25">
      <c r="A541" s="6">
        <f t="shared" si="27"/>
        <v>540</v>
      </c>
      <c r="B541" s="7">
        <f t="shared" si="28"/>
        <v>2499.9985060420768</v>
      </c>
      <c r="C541" s="7">
        <f>IF(E541="","",IFERROR(-PPMT(Synthèse!$D$12/12,ROW()-1,Synthèse!$D$13,Synthèse!$D$10),""))</f>
        <v>2040.7041883058564</v>
      </c>
      <c r="D541" s="7">
        <f>IF(E541="","",IFERROR(-IPMT(Synthèse!$D$12/12,ROW()-1,Synthèse!$D$13,Synthèse!$D$10),""))</f>
        <v>459.29431773622076</v>
      </c>
      <c r="E541" s="4">
        <f>IFERROR(Synthèse!$D$10+CUMPRINC(Synthèse!$D$12/12,Synthèse!$D$13,Synthèse!$D$10,1,ROW()-1,0),"")</f>
        <v>135747.59113256028</v>
      </c>
      <c r="F541" s="1">
        <f t="shared" si="29"/>
        <v>59231</v>
      </c>
    </row>
    <row r="542" spans="1:6" x14ac:dyDescent="0.25">
      <c r="A542" s="6">
        <f t="shared" si="27"/>
        <v>541</v>
      </c>
      <c r="B542" s="7">
        <f t="shared" si="28"/>
        <v>2499.9985060420768</v>
      </c>
      <c r="C542" s="7">
        <f>IF(E542="","",IFERROR(-PPMT(Synthèse!$D$12/12,ROW()-1,Synthèse!$D$13,Synthèse!$D$10),""))</f>
        <v>2047.506535600209</v>
      </c>
      <c r="D542" s="7">
        <f>IF(E542="","",IFERROR(-IPMT(Synthèse!$D$12/12,ROW()-1,Synthèse!$D$13,Synthèse!$D$10),""))</f>
        <v>452.49197044186792</v>
      </c>
      <c r="E542" s="4">
        <f>IFERROR(Synthèse!$D$10+CUMPRINC(Synthèse!$D$12/12,Synthèse!$D$13,Synthèse!$D$10,1,ROW()-1,0),"")</f>
        <v>133700.08459696011</v>
      </c>
      <c r="F542" s="1">
        <f t="shared" si="29"/>
        <v>59262</v>
      </c>
    </row>
    <row r="543" spans="1:6" x14ac:dyDescent="0.25">
      <c r="A543" s="6">
        <f t="shared" si="27"/>
        <v>542</v>
      </c>
      <c r="B543" s="7">
        <f t="shared" si="28"/>
        <v>2499.9985060420768</v>
      </c>
      <c r="C543" s="7">
        <f>IF(E543="","",IFERROR(-PPMT(Synthèse!$D$12/12,ROW()-1,Synthèse!$D$13,Synthèse!$D$10),""))</f>
        <v>2054.3315573855434</v>
      </c>
      <c r="D543" s="7">
        <f>IF(E543="","",IFERROR(-IPMT(Synthèse!$D$12/12,ROW()-1,Synthèse!$D$13,Synthèse!$D$10),""))</f>
        <v>445.6669486565338</v>
      </c>
      <c r="E543" s="4">
        <f>IFERROR(Synthèse!$D$10+CUMPRINC(Synthèse!$D$12/12,Synthèse!$D$13,Synthèse!$D$10,1,ROW()-1,0),"")</f>
        <v>131645.75303957454</v>
      </c>
      <c r="F543" s="1">
        <f t="shared" si="29"/>
        <v>59292</v>
      </c>
    </row>
    <row r="544" spans="1:6" x14ac:dyDescent="0.25">
      <c r="A544" s="6">
        <f t="shared" si="27"/>
        <v>543</v>
      </c>
      <c r="B544" s="7">
        <f t="shared" si="28"/>
        <v>2499.9985060420768</v>
      </c>
      <c r="C544" s="7">
        <f>IF(E544="","",IFERROR(-PPMT(Synthèse!$D$12/12,ROW()-1,Synthèse!$D$13,Synthèse!$D$10),""))</f>
        <v>2061.179329243495</v>
      </c>
      <c r="D544" s="7">
        <f>IF(E544="","",IFERROR(-IPMT(Synthèse!$D$12/12,ROW()-1,Synthèse!$D$13,Synthèse!$D$10),""))</f>
        <v>438.81917679858213</v>
      </c>
      <c r="E544" s="4">
        <f>IFERROR(Synthèse!$D$10+CUMPRINC(Synthèse!$D$12/12,Synthèse!$D$13,Synthèse!$D$10,1,ROW()-1,0),"")</f>
        <v>129584.57371033099</v>
      </c>
      <c r="F544" s="1">
        <f t="shared" si="29"/>
        <v>59323</v>
      </c>
    </row>
    <row r="545" spans="1:6" x14ac:dyDescent="0.25">
      <c r="A545" s="6">
        <f t="shared" si="27"/>
        <v>544</v>
      </c>
      <c r="B545" s="7">
        <f t="shared" si="28"/>
        <v>2499.9985060420768</v>
      </c>
      <c r="C545" s="7">
        <f>IF(E545="","",IFERROR(-PPMT(Synthèse!$D$12/12,ROW()-1,Synthèse!$D$13,Synthèse!$D$10),""))</f>
        <v>2068.0499270076398</v>
      </c>
      <c r="D545" s="7">
        <f>IF(E545="","",IFERROR(-IPMT(Synthèse!$D$12/12,ROW()-1,Synthèse!$D$13,Synthèse!$D$10),""))</f>
        <v>431.94857903443705</v>
      </c>
      <c r="E545" s="4">
        <f>IFERROR(Synthèse!$D$10+CUMPRINC(Synthèse!$D$12/12,Synthèse!$D$13,Synthèse!$D$10,1,ROW()-1,0),"")</f>
        <v>127516.52378332336</v>
      </c>
      <c r="F545" s="1">
        <f t="shared" si="29"/>
        <v>59353</v>
      </c>
    </row>
    <row r="546" spans="1:6" x14ac:dyDescent="0.25">
      <c r="A546" s="6">
        <f t="shared" si="27"/>
        <v>545</v>
      </c>
      <c r="B546" s="7">
        <f t="shared" si="28"/>
        <v>2499.9985060420768</v>
      </c>
      <c r="C546" s="7">
        <f>IF(E546="","",IFERROR(-PPMT(Synthèse!$D$12/12,ROW()-1,Synthèse!$D$13,Synthèse!$D$10),""))</f>
        <v>2074.9434267643319</v>
      </c>
      <c r="D546" s="7">
        <f>IF(E546="","",IFERROR(-IPMT(Synthèse!$D$12/12,ROW()-1,Synthèse!$D$13,Synthèse!$D$10),""))</f>
        <v>425.05507927774488</v>
      </c>
      <c r="E546" s="4">
        <f>IFERROR(Synthèse!$D$10+CUMPRINC(Synthèse!$D$12/12,Synthèse!$D$13,Synthèse!$D$10,1,ROW()-1,0),"")</f>
        <v>125441.58035655908</v>
      </c>
      <c r="F546" s="1">
        <f t="shared" si="29"/>
        <v>59384</v>
      </c>
    </row>
    <row r="547" spans="1:6" x14ac:dyDescent="0.25">
      <c r="A547" s="6">
        <f t="shared" si="27"/>
        <v>546</v>
      </c>
      <c r="B547" s="7">
        <f t="shared" si="28"/>
        <v>2499.9985060420768</v>
      </c>
      <c r="C547" s="7">
        <f>IF(E547="","",IFERROR(-PPMT(Synthèse!$D$12/12,ROW()-1,Synthèse!$D$13,Synthèse!$D$10),""))</f>
        <v>2081.8599048535466</v>
      </c>
      <c r="D547" s="7">
        <f>IF(E547="","",IFERROR(-IPMT(Synthèse!$D$12/12,ROW()-1,Synthèse!$D$13,Synthèse!$D$10),""))</f>
        <v>418.13860118853052</v>
      </c>
      <c r="E547" s="4">
        <f>IFERROR(Synthèse!$D$10+CUMPRINC(Synthèse!$D$12/12,Synthèse!$D$13,Synthèse!$D$10,1,ROW()-1,0),"")</f>
        <v>123359.72045170551</v>
      </c>
      <c r="F547" s="1">
        <f t="shared" si="29"/>
        <v>59415</v>
      </c>
    </row>
    <row r="548" spans="1:6" x14ac:dyDescent="0.25">
      <c r="A548" s="6">
        <f t="shared" si="27"/>
        <v>547</v>
      </c>
      <c r="B548" s="7">
        <f t="shared" si="28"/>
        <v>2499.9985060420768</v>
      </c>
      <c r="C548" s="7">
        <f>IF(E548="","",IFERROR(-PPMT(Synthèse!$D$12/12,ROW()-1,Synthèse!$D$13,Synthèse!$D$10),""))</f>
        <v>2088.7994378697249</v>
      </c>
      <c r="D548" s="7">
        <f>IF(E548="","",IFERROR(-IPMT(Synthèse!$D$12/12,ROW()-1,Synthèse!$D$13,Synthèse!$D$10),""))</f>
        <v>411.19906817235199</v>
      </c>
      <c r="E548" s="4">
        <f>IFERROR(Synthèse!$D$10+CUMPRINC(Synthèse!$D$12/12,Synthèse!$D$13,Synthèse!$D$10,1,ROW()-1,0),"")</f>
        <v>121270.92101383582</v>
      </c>
      <c r="F548" s="1">
        <f t="shared" si="29"/>
        <v>59445</v>
      </c>
    </row>
    <row r="549" spans="1:6" x14ac:dyDescent="0.25">
      <c r="A549" s="6">
        <f t="shared" si="27"/>
        <v>548</v>
      </c>
      <c r="B549" s="7">
        <f t="shared" si="28"/>
        <v>2499.9985060420768</v>
      </c>
      <c r="C549" s="7">
        <f>IF(E549="","",IFERROR(-PPMT(Synthèse!$D$12/12,ROW()-1,Synthèse!$D$13,Synthèse!$D$10),""))</f>
        <v>2095.7621026626239</v>
      </c>
      <c r="D549" s="7">
        <f>IF(E549="","",IFERROR(-IPMT(Synthèse!$D$12/12,ROW()-1,Synthèse!$D$13,Synthèse!$D$10),""))</f>
        <v>404.23640337945295</v>
      </c>
      <c r="E549" s="4">
        <f>IFERROR(Synthèse!$D$10+CUMPRINC(Synthèse!$D$12/12,Synthèse!$D$13,Synthèse!$D$10,1,ROW()-1,0),"")</f>
        <v>119175.15891117323</v>
      </c>
      <c r="F549" s="1">
        <f t="shared" si="29"/>
        <v>59476</v>
      </c>
    </row>
    <row r="550" spans="1:6" x14ac:dyDescent="0.25">
      <c r="A550" s="6">
        <f t="shared" si="27"/>
        <v>549</v>
      </c>
      <c r="B550" s="7">
        <f t="shared" si="28"/>
        <v>2499.9985060420768</v>
      </c>
      <c r="C550" s="7">
        <f>IF(E550="","",IFERROR(-PPMT(Synthèse!$D$12/12,ROW()-1,Synthèse!$D$13,Synthèse!$D$10),""))</f>
        <v>2102.7479763381662</v>
      </c>
      <c r="D550" s="7">
        <f>IF(E550="","",IFERROR(-IPMT(Synthèse!$D$12/12,ROW()-1,Synthèse!$D$13,Synthèse!$D$10),""))</f>
        <v>397.2505297039109</v>
      </c>
      <c r="E550" s="4">
        <f>IFERROR(Synthèse!$D$10+CUMPRINC(Synthèse!$D$12/12,Synthèse!$D$13,Synthèse!$D$10,1,ROW()-1,0),"")</f>
        <v>117072.41093483497</v>
      </c>
      <c r="F550" s="1">
        <f t="shared" si="29"/>
        <v>59506</v>
      </c>
    </row>
    <row r="551" spans="1:6" x14ac:dyDescent="0.25">
      <c r="A551" s="6">
        <f t="shared" si="27"/>
        <v>550</v>
      </c>
      <c r="B551" s="7">
        <f t="shared" si="28"/>
        <v>2499.9985060420768</v>
      </c>
      <c r="C551" s="7">
        <f>IF(E551="","",IFERROR(-PPMT(Synthèse!$D$12/12,ROW()-1,Synthèse!$D$13,Synthèse!$D$10),""))</f>
        <v>2109.7571362592935</v>
      </c>
      <c r="D551" s="7">
        <f>IF(E551="","",IFERROR(-IPMT(Synthèse!$D$12/12,ROW()-1,Synthèse!$D$13,Synthèse!$D$10),""))</f>
        <v>390.24136978278364</v>
      </c>
      <c r="E551" s="4">
        <f>IFERROR(Synthèse!$D$10+CUMPRINC(Synthèse!$D$12/12,Synthèse!$D$13,Synthèse!$D$10,1,ROW()-1,0),"")</f>
        <v>114962.65379857575</v>
      </c>
      <c r="F551" s="1">
        <f t="shared" si="29"/>
        <v>59537</v>
      </c>
    </row>
    <row r="552" spans="1:6" x14ac:dyDescent="0.25">
      <c r="A552" s="6">
        <f t="shared" si="27"/>
        <v>551</v>
      </c>
      <c r="B552" s="7">
        <f t="shared" si="28"/>
        <v>2499.9985060420768</v>
      </c>
      <c r="C552" s="7">
        <f>IF(E552="","",IFERROR(-PPMT(Synthèse!$D$12/12,ROW()-1,Synthèse!$D$13,Synthèse!$D$10),""))</f>
        <v>2116.7896600468239</v>
      </c>
      <c r="D552" s="7">
        <f>IF(E552="","",IFERROR(-IPMT(Synthèse!$D$12/12,ROW()-1,Synthèse!$D$13,Synthèse!$D$10),""))</f>
        <v>383.20884599525266</v>
      </c>
      <c r="E552" s="4">
        <f>IFERROR(Synthèse!$D$10+CUMPRINC(Synthèse!$D$12/12,Synthèse!$D$13,Synthèse!$D$10,1,ROW()-1,0),"")</f>
        <v>112845.86413852882</v>
      </c>
      <c r="F552" s="1">
        <f t="shared" si="29"/>
        <v>59568</v>
      </c>
    </row>
    <row r="553" spans="1:6" x14ac:dyDescent="0.25">
      <c r="A553" s="6">
        <f t="shared" si="27"/>
        <v>552</v>
      </c>
      <c r="B553" s="7">
        <f t="shared" si="28"/>
        <v>2499.9985060420768</v>
      </c>
      <c r="C553" s="7">
        <f>IF(E553="","",IFERROR(-PPMT(Synthèse!$D$12/12,ROW()-1,Synthèse!$D$13,Synthèse!$D$10),""))</f>
        <v>2123.8456255803139</v>
      </c>
      <c r="D553" s="7">
        <f>IF(E553="","",IFERROR(-IPMT(Synthèse!$D$12/12,ROW()-1,Synthèse!$D$13,Synthèse!$D$10),""))</f>
        <v>376.15288046176323</v>
      </c>
      <c r="E553" s="4">
        <f>IFERROR(Synthèse!$D$10+CUMPRINC(Synthèse!$D$12/12,Synthèse!$D$13,Synthèse!$D$10,1,ROW()-1,0),"")</f>
        <v>110722.01851294853</v>
      </c>
      <c r="F553" s="1">
        <f t="shared" si="29"/>
        <v>59596</v>
      </c>
    </row>
    <row r="554" spans="1:6" x14ac:dyDescent="0.25">
      <c r="A554" s="6">
        <f t="shared" si="27"/>
        <v>553</v>
      </c>
      <c r="B554" s="7">
        <f t="shared" si="28"/>
        <v>2499.9985060420768</v>
      </c>
      <c r="C554" s="7">
        <f>IF(E554="","",IFERROR(-PPMT(Synthèse!$D$12/12,ROW()-1,Synthèse!$D$13,Synthèse!$D$10),""))</f>
        <v>2130.925110998915</v>
      </c>
      <c r="D554" s="7">
        <f>IF(E554="","",IFERROR(-IPMT(Synthèse!$D$12/12,ROW()-1,Synthèse!$D$13,Synthèse!$D$10),""))</f>
        <v>369.07339504316218</v>
      </c>
      <c r="E554" s="4">
        <f>IFERROR(Synthèse!$D$10+CUMPRINC(Synthèse!$D$12/12,Synthèse!$D$13,Synthèse!$D$10,1,ROW()-1,0),"")</f>
        <v>108591.09340194962</v>
      </c>
      <c r="F554" s="1">
        <f t="shared" si="29"/>
        <v>59627</v>
      </c>
    </row>
    <row r="555" spans="1:6" x14ac:dyDescent="0.25">
      <c r="A555" s="6">
        <f t="shared" si="27"/>
        <v>554</v>
      </c>
      <c r="B555" s="7">
        <f t="shared" si="28"/>
        <v>2499.9985060420768</v>
      </c>
      <c r="C555" s="7">
        <f>IF(E555="","",IFERROR(-PPMT(Synthèse!$D$12/12,ROW()-1,Synthèse!$D$13,Synthèse!$D$10),""))</f>
        <v>2138.0281947022445</v>
      </c>
      <c r="D555" s="7">
        <f>IF(E555="","",IFERROR(-IPMT(Synthèse!$D$12/12,ROW()-1,Synthèse!$D$13,Synthèse!$D$10),""))</f>
        <v>361.97031133983251</v>
      </c>
      <c r="E555" s="4">
        <f>IFERROR(Synthèse!$D$10+CUMPRINC(Synthèse!$D$12/12,Synthèse!$D$13,Synthèse!$D$10,1,ROW()-1,0),"")</f>
        <v>106453.06520724739</v>
      </c>
      <c r="F555" s="1">
        <f t="shared" si="29"/>
        <v>59657</v>
      </c>
    </row>
    <row r="556" spans="1:6" x14ac:dyDescent="0.25">
      <c r="A556" s="6">
        <f t="shared" si="27"/>
        <v>555</v>
      </c>
      <c r="B556" s="7">
        <f t="shared" si="28"/>
        <v>2499.9985060420768</v>
      </c>
      <c r="C556" s="7">
        <f>IF(E556="","",IFERROR(-PPMT(Synthèse!$D$12/12,ROW()-1,Synthèse!$D$13,Synthèse!$D$10),""))</f>
        <v>2145.1549553512518</v>
      </c>
      <c r="D556" s="7">
        <f>IF(E556="","",IFERROR(-IPMT(Synthèse!$D$12/12,ROW()-1,Synthèse!$D$13,Synthèse!$D$10),""))</f>
        <v>354.843550690825</v>
      </c>
      <c r="E556" s="4">
        <f>IFERROR(Synthèse!$D$10+CUMPRINC(Synthèse!$D$12/12,Synthèse!$D$13,Synthèse!$D$10,1,ROW()-1,0),"")</f>
        <v>104307.91025189625</v>
      </c>
      <c r="F556" s="1">
        <f t="shared" si="29"/>
        <v>59688</v>
      </c>
    </row>
    <row r="557" spans="1:6" x14ac:dyDescent="0.25">
      <c r="A557" s="6">
        <f t="shared" si="27"/>
        <v>556</v>
      </c>
      <c r="B557" s="7">
        <f t="shared" si="28"/>
        <v>2499.9985060420768</v>
      </c>
      <c r="C557" s="7">
        <f>IF(E557="","",IFERROR(-PPMT(Synthèse!$D$12/12,ROW()-1,Synthèse!$D$13,Synthèse!$D$10),""))</f>
        <v>2152.3054718690896</v>
      </c>
      <c r="D557" s="7">
        <f>IF(E557="","",IFERROR(-IPMT(Synthèse!$D$12/12,ROW()-1,Synthèse!$D$13,Synthèse!$D$10),""))</f>
        <v>347.6930341729875</v>
      </c>
      <c r="E557" s="4">
        <f>IFERROR(Synthèse!$D$10+CUMPRINC(Synthèse!$D$12/12,Synthèse!$D$13,Synthèse!$D$10,1,ROW()-1,0),"")</f>
        <v>102155.60478002706</v>
      </c>
      <c r="F557" s="1">
        <f t="shared" si="29"/>
        <v>59718</v>
      </c>
    </row>
    <row r="558" spans="1:6" x14ac:dyDescent="0.25">
      <c r="A558" s="6">
        <f t="shared" si="27"/>
        <v>557</v>
      </c>
      <c r="B558" s="7">
        <f t="shared" si="28"/>
        <v>2499.9985060420768</v>
      </c>
      <c r="C558" s="7">
        <f>IF(E558="","",IFERROR(-PPMT(Synthèse!$D$12/12,ROW()-1,Synthèse!$D$13,Synthèse!$D$10),""))</f>
        <v>2159.4798234419864</v>
      </c>
      <c r="D558" s="7">
        <f>IF(E558="","",IFERROR(-IPMT(Synthèse!$D$12/12,ROW()-1,Synthèse!$D$13,Synthèse!$D$10),""))</f>
        <v>340.51868260009059</v>
      </c>
      <c r="E558" s="4">
        <f>IFERROR(Synthèse!$D$10+CUMPRINC(Synthèse!$D$12/12,Synthèse!$D$13,Synthèse!$D$10,1,ROW()-1,0),"")</f>
        <v>99996.124956585118</v>
      </c>
      <c r="F558" s="1">
        <f t="shared" si="29"/>
        <v>59749</v>
      </c>
    </row>
    <row r="559" spans="1:6" x14ac:dyDescent="0.25">
      <c r="A559" s="6">
        <f t="shared" si="27"/>
        <v>558</v>
      </c>
      <c r="B559" s="7">
        <f t="shared" si="28"/>
        <v>2499.9985060420768</v>
      </c>
      <c r="C559" s="7">
        <f>IF(E559="","",IFERROR(-PPMT(Synthèse!$D$12/12,ROW()-1,Synthèse!$D$13,Synthèse!$D$10),""))</f>
        <v>2166.6780895201264</v>
      </c>
      <c r="D559" s="7">
        <f>IF(E559="","",IFERROR(-IPMT(Synthèse!$D$12/12,ROW()-1,Synthèse!$D$13,Synthèse!$D$10),""))</f>
        <v>333.32041652195056</v>
      </c>
      <c r="E559" s="4">
        <f>IFERROR(Synthèse!$D$10+CUMPRINC(Synthèse!$D$12/12,Synthèse!$D$13,Synthèse!$D$10,1,ROW()-1,0),"")</f>
        <v>97829.446867064922</v>
      </c>
      <c r="F559" s="1">
        <f t="shared" si="29"/>
        <v>59780</v>
      </c>
    </row>
    <row r="560" spans="1:6" x14ac:dyDescent="0.25">
      <c r="A560" s="6">
        <f t="shared" si="27"/>
        <v>559</v>
      </c>
      <c r="B560" s="7">
        <f t="shared" si="28"/>
        <v>2499.9985060420768</v>
      </c>
      <c r="C560" s="7">
        <f>IF(E560="","",IFERROR(-PPMT(Synthèse!$D$12/12,ROW()-1,Synthèse!$D$13,Synthèse!$D$10),""))</f>
        <v>2173.900349818527</v>
      </c>
      <c r="D560" s="7">
        <f>IF(E560="","",IFERROR(-IPMT(Synthèse!$D$12/12,ROW()-1,Synthèse!$D$13,Synthèse!$D$10),""))</f>
        <v>326.09815622355012</v>
      </c>
      <c r="E560" s="4">
        <f>IFERROR(Synthèse!$D$10+CUMPRINC(Synthèse!$D$12/12,Synthèse!$D$13,Synthèse!$D$10,1,ROW()-1,0),"")</f>
        <v>95655.546517246286</v>
      </c>
      <c r="F560" s="1">
        <f t="shared" si="29"/>
        <v>59810</v>
      </c>
    </row>
    <row r="561" spans="1:6" x14ac:dyDescent="0.25">
      <c r="A561" s="6">
        <f t="shared" si="27"/>
        <v>560</v>
      </c>
      <c r="B561" s="7">
        <f t="shared" si="28"/>
        <v>2499.9985060420768</v>
      </c>
      <c r="C561" s="7">
        <f>IF(E561="","",IFERROR(-PPMT(Synthèse!$D$12/12,ROW()-1,Synthèse!$D$13,Synthèse!$D$10),""))</f>
        <v>2181.1466843179219</v>
      </c>
      <c r="D561" s="7">
        <f>IF(E561="","",IFERROR(-IPMT(Synthèse!$D$12/12,ROW()-1,Synthèse!$D$13,Synthèse!$D$10),""))</f>
        <v>318.85182172415506</v>
      </c>
      <c r="E561" s="4">
        <f>IFERROR(Synthèse!$D$10+CUMPRINC(Synthèse!$D$12/12,Synthèse!$D$13,Synthèse!$D$10,1,ROW()-1,0),"")</f>
        <v>93474.399832928553</v>
      </c>
      <c r="F561" s="1">
        <f t="shared" si="29"/>
        <v>59841</v>
      </c>
    </row>
    <row r="562" spans="1:6" x14ac:dyDescent="0.25">
      <c r="A562" s="6">
        <f t="shared" si="27"/>
        <v>561</v>
      </c>
      <c r="B562" s="7">
        <f t="shared" si="28"/>
        <v>2499.9985060420768</v>
      </c>
      <c r="C562" s="7">
        <f>IF(E562="","",IFERROR(-PPMT(Synthèse!$D$12/12,ROW()-1,Synthèse!$D$13,Synthèse!$D$10),""))</f>
        <v>2188.4171732656482</v>
      </c>
      <c r="D562" s="7">
        <f>IF(E562="","",IFERROR(-IPMT(Synthèse!$D$12/12,ROW()-1,Synthèse!$D$13,Synthèse!$D$10),""))</f>
        <v>311.58133277642861</v>
      </c>
      <c r="E562" s="4">
        <f>IFERROR(Synthèse!$D$10+CUMPRINC(Synthèse!$D$12/12,Synthèse!$D$13,Synthèse!$D$10,1,ROW()-1,0),"")</f>
        <v>91285.982659662841</v>
      </c>
      <c r="F562" s="1">
        <f t="shared" si="29"/>
        <v>59871</v>
      </c>
    </row>
    <row r="563" spans="1:6" x14ac:dyDescent="0.25">
      <c r="A563" s="6">
        <f t="shared" si="27"/>
        <v>562</v>
      </c>
      <c r="B563" s="7">
        <f t="shared" si="28"/>
        <v>2499.9985060420768</v>
      </c>
      <c r="C563" s="7">
        <f>IF(E563="","",IFERROR(-PPMT(Synthèse!$D$12/12,ROW()-1,Synthèse!$D$13,Synthèse!$D$10),""))</f>
        <v>2195.711897176534</v>
      </c>
      <c r="D563" s="7">
        <f>IF(E563="","",IFERROR(-IPMT(Synthèse!$D$12/12,ROW()-1,Synthèse!$D$13,Synthèse!$D$10),""))</f>
        <v>304.28660886554314</v>
      </c>
      <c r="E563" s="4">
        <f>IFERROR(Synthèse!$D$10+CUMPRINC(Synthèse!$D$12/12,Synthèse!$D$13,Synthèse!$D$10,1,ROW()-1,0),"")</f>
        <v>89090.270762486267</v>
      </c>
      <c r="F563" s="1">
        <f t="shared" si="29"/>
        <v>59902</v>
      </c>
    </row>
    <row r="564" spans="1:6" x14ac:dyDescent="0.25">
      <c r="A564" s="6">
        <f t="shared" si="27"/>
        <v>563</v>
      </c>
      <c r="B564" s="7">
        <f t="shared" si="28"/>
        <v>2499.9985060420768</v>
      </c>
      <c r="C564" s="7">
        <f>IF(E564="","",IFERROR(-PPMT(Synthèse!$D$12/12,ROW()-1,Synthèse!$D$13,Synthèse!$D$10),""))</f>
        <v>2203.0309368337889</v>
      </c>
      <c r="D564" s="7">
        <f>IF(E564="","",IFERROR(-IPMT(Synthèse!$D$12/12,ROW()-1,Synthèse!$D$13,Synthèse!$D$10),""))</f>
        <v>296.96756920828807</v>
      </c>
      <c r="E564" s="4">
        <f>IFERROR(Synthèse!$D$10+CUMPRINC(Synthèse!$D$12/12,Synthèse!$D$13,Synthèse!$D$10,1,ROW()-1,0),"")</f>
        <v>86887.239825652563</v>
      </c>
      <c r="F564" s="1">
        <f t="shared" si="29"/>
        <v>59933</v>
      </c>
    </row>
    <row r="565" spans="1:6" x14ac:dyDescent="0.25">
      <c r="A565" s="6">
        <f t="shared" si="27"/>
        <v>564</v>
      </c>
      <c r="B565" s="7">
        <f t="shared" si="28"/>
        <v>2499.9985060420768</v>
      </c>
      <c r="C565" s="7">
        <f>IF(E565="","",IFERROR(-PPMT(Synthèse!$D$12/12,ROW()-1,Synthèse!$D$13,Synthèse!$D$10),""))</f>
        <v>2210.3743732899015</v>
      </c>
      <c r="D565" s="7">
        <f>IF(E565="","",IFERROR(-IPMT(Synthèse!$D$12/12,ROW()-1,Synthèse!$D$13,Synthèse!$D$10),""))</f>
        <v>289.6241327521754</v>
      </c>
      <c r="E565" s="4">
        <f>IFERROR(Synthèse!$D$10+CUMPRINC(Synthèse!$D$12/12,Synthèse!$D$13,Synthèse!$D$10,1,ROW()-1,0),"")</f>
        <v>84676.865452362574</v>
      </c>
      <c r="F565" s="1">
        <f t="shared" si="29"/>
        <v>59962</v>
      </c>
    </row>
    <row r="566" spans="1:6" x14ac:dyDescent="0.25">
      <c r="A566" s="6">
        <f t="shared" ref="A566:A601" si="30">IF(E566="","",ROW()-1)</f>
        <v>565</v>
      </c>
      <c r="B566" s="7">
        <f t="shared" ref="B566:B601" si="31">IF(E566="","",B565)</f>
        <v>2499.9985060420768</v>
      </c>
      <c r="C566" s="7">
        <f>IF(E566="","",IFERROR(-PPMT(Synthèse!$D$12/12,ROW()-1,Synthèse!$D$13,Synthèse!$D$10),""))</f>
        <v>2217.7422878675347</v>
      </c>
      <c r="D566" s="7">
        <f>IF(E566="","",IFERROR(-IPMT(Synthèse!$D$12/12,ROW()-1,Synthèse!$D$13,Synthèse!$D$10),""))</f>
        <v>282.25621817454243</v>
      </c>
      <c r="E566" s="4">
        <f>IFERROR(Synthèse!$D$10+CUMPRINC(Synthèse!$D$12/12,Synthèse!$D$13,Synthèse!$D$10,1,ROW()-1,0),"")</f>
        <v>82459.123164495104</v>
      </c>
      <c r="F566" s="1">
        <f t="shared" ref="F566:F601" si="32">IF(E566="","",EDATE(F565,1))</f>
        <v>59993</v>
      </c>
    </row>
    <row r="567" spans="1:6" x14ac:dyDescent="0.25">
      <c r="A567" s="6">
        <f t="shared" si="30"/>
        <v>566</v>
      </c>
      <c r="B567" s="7">
        <f t="shared" si="31"/>
        <v>2499.9985060420768</v>
      </c>
      <c r="C567" s="7">
        <f>IF(E567="","",IFERROR(-PPMT(Synthèse!$D$12/12,ROW()-1,Synthèse!$D$13,Synthèse!$D$10),""))</f>
        <v>2225.1347621604264</v>
      </c>
      <c r="D567" s="7">
        <f>IF(E567="","",IFERROR(-IPMT(Synthèse!$D$12/12,ROW()-1,Synthèse!$D$13,Synthèse!$D$10),""))</f>
        <v>274.86374388165063</v>
      </c>
      <c r="E567" s="4">
        <f>IFERROR(Synthèse!$D$10+CUMPRINC(Synthèse!$D$12/12,Synthèse!$D$13,Synthèse!$D$10,1,ROW()-1,0),"")</f>
        <v>80233.988402334624</v>
      </c>
      <c r="F567" s="1">
        <f t="shared" si="32"/>
        <v>60023</v>
      </c>
    </row>
    <row r="568" spans="1:6" x14ac:dyDescent="0.25">
      <c r="A568" s="6">
        <f t="shared" si="30"/>
        <v>567</v>
      </c>
      <c r="B568" s="7">
        <f t="shared" si="31"/>
        <v>2499.9985060420768</v>
      </c>
      <c r="C568" s="7">
        <f>IF(E568="","",IFERROR(-PPMT(Synthèse!$D$12/12,ROW()-1,Synthèse!$D$13,Synthèse!$D$10),""))</f>
        <v>2232.5518780342945</v>
      </c>
      <c r="D568" s="7">
        <f>IF(E568="","",IFERROR(-IPMT(Synthèse!$D$12/12,ROW()-1,Synthèse!$D$13,Synthèse!$D$10),""))</f>
        <v>267.44662800778252</v>
      </c>
      <c r="E568" s="4">
        <f>IFERROR(Synthèse!$D$10+CUMPRINC(Synthèse!$D$12/12,Synthèse!$D$13,Synthèse!$D$10,1,ROW()-1,0),"")</f>
        <v>78001.43652430037</v>
      </c>
      <c r="F568" s="1">
        <f t="shared" si="32"/>
        <v>60054</v>
      </c>
    </row>
    <row r="569" spans="1:6" x14ac:dyDescent="0.25">
      <c r="A569" s="6">
        <f t="shared" si="30"/>
        <v>568</v>
      </c>
      <c r="B569" s="7">
        <f t="shared" si="31"/>
        <v>2499.9985060420768</v>
      </c>
      <c r="C569" s="7">
        <f>IF(E569="","",IFERROR(-PPMT(Synthèse!$D$12/12,ROW()-1,Synthèse!$D$13,Synthèse!$D$10),""))</f>
        <v>2239.9937176277422</v>
      </c>
      <c r="D569" s="7">
        <f>IF(E569="","",IFERROR(-IPMT(Synthèse!$D$12/12,ROW()-1,Synthèse!$D$13,Synthèse!$D$10),""))</f>
        <v>260.00478841433488</v>
      </c>
      <c r="E569" s="4">
        <f>IFERROR(Synthèse!$D$10+CUMPRINC(Synthèse!$D$12/12,Synthèse!$D$13,Synthèse!$D$10,1,ROW()-1,0),"")</f>
        <v>75761.442806672538</v>
      </c>
      <c r="F569" s="1">
        <f t="shared" si="32"/>
        <v>60084</v>
      </c>
    </row>
    <row r="570" spans="1:6" x14ac:dyDescent="0.25">
      <c r="A570" s="6">
        <f t="shared" si="30"/>
        <v>569</v>
      </c>
      <c r="B570" s="7">
        <f t="shared" si="31"/>
        <v>2499.9985060420768</v>
      </c>
      <c r="C570" s="7">
        <f>IF(E570="","",IFERROR(-PPMT(Synthèse!$D$12/12,ROW()-1,Synthèse!$D$13,Synthèse!$D$10),""))</f>
        <v>2247.4603633531678</v>
      </c>
      <c r="D570" s="7">
        <f>IF(E570="","",IFERROR(-IPMT(Synthèse!$D$12/12,ROW()-1,Synthèse!$D$13,Synthèse!$D$10),""))</f>
        <v>252.53814268890906</v>
      </c>
      <c r="E570" s="4">
        <f>IFERROR(Synthèse!$D$10+CUMPRINC(Synthèse!$D$12/12,Synthèse!$D$13,Synthèse!$D$10,1,ROW()-1,0),"")</f>
        <v>73513.982443319517</v>
      </c>
      <c r="F570" s="1">
        <f t="shared" si="32"/>
        <v>60115</v>
      </c>
    </row>
    <row r="571" spans="1:6" x14ac:dyDescent="0.25">
      <c r="A571" s="6">
        <f t="shared" si="30"/>
        <v>570</v>
      </c>
      <c r="B571" s="7">
        <f t="shared" si="31"/>
        <v>2499.9985060420768</v>
      </c>
      <c r="C571" s="7">
        <f>IF(E571="","",IFERROR(-PPMT(Synthèse!$D$12/12,ROW()-1,Synthèse!$D$13,Synthèse!$D$10),""))</f>
        <v>2254.951897897678</v>
      </c>
      <c r="D571" s="7">
        <f>IF(E571="","",IFERROR(-IPMT(Synthèse!$D$12/12,ROW()-1,Synthèse!$D$13,Synthèse!$D$10),""))</f>
        <v>245.0466081443985</v>
      </c>
      <c r="E571" s="4">
        <f>IFERROR(Synthèse!$D$10+CUMPRINC(Synthèse!$D$12/12,Synthèse!$D$13,Synthèse!$D$10,1,ROW()-1,0),"")</f>
        <v>71259.03054542176</v>
      </c>
      <c r="F571" s="1">
        <f t="shared" si="32"/>
        <v>60146</v>
      </c>
    </row>
    <row r="572" spans="1:6" x14ac:dyDescent="0.25">
      <c r="A572" s="6">
        <f t="shared" si="30"/>
        <v>571</v>
      </c>
      <c r="B572" s="7">
        <f t="shared" si="31"/>
        <v>2499.9985060420768</v>
      </c>
      <c r="C572" s="7">
        <f>IF(E572="","",IFERROR(-PPMT(Synthèse!$D$12/12,ROW()-1,Synthèse!$D$13,Synthèse!$D$10),""))</f>
        <v>2262.4684042240042</v>
      </c>
      <c r="D572" s="7">
        <f>IF(E572="","",IFERROR(-IPMT(Synthèse!$D$12/12,ROW()-1,Synthèse!$D$13,Synthèse!$D$10),""))</f>
        <v>237.53010181807292</v>
      </c>
      <c r="E572" s="4">
        <f>IFERROR(Synthèse!$D$10+CUMPRINC(Synthèse!$D$12/12,Synthèse!$D$13,Synthèse!$D$10,1,ROW()-1,0),"")</f>
        <v>68996.562141197734</v>
      </c>
      <c r="F572" s="1">
        <f t="shared" si="32"/>
        <v>60176</v>
      </c>
    </row>
    <row r="573" spans="1:6" x14ac:dyDescent="0.25">
      <c r="A573" s="6">
        <f t="shared" si="30"/>
        <v>572</v>
      </c>
      <c r="B573" s="7">
        <f t="shared" si="31"/>
        <v>2499.9985060420768</v>
      </c>
      <c r="C573" s="7">
        <f>IF(E573="","",IFERROR(-PPMT(Synthèse!$D$12/12,ROW()-1,Synthèse!$D$13,Synthèse!$D$10),""))</f>
        <v>2270.0099655714175</v>
      </c>
      <c r="D573" s="7">
        <f>IF(E573="","",IFERROR(-IPMT(Synthèse!$D$12/12,ROW()-1,Synthèse!$D$13,Synthèse!$D$10),""))</f>
        <v>229.98854047065956</v>
      </c>
      <c r="E573" s="4">
        <f>IFERROR(Synthèse!$D$10+CUMPRINC(Synthèse!$D$12/12,Synthèse!$D$13,Synthèse!$D$10,1,ROW()-1,0),"")</f>
        <v>66726.552175626392</v>
      </c>
      <c r="F573" s="1">
        <f t="shared" si="32"/>
        <v>60207</v>
      </c>
    </row>
    <row r="574" spans="1:6" x14ac:dyDescent="0.25">
      <c r="A574" s="6">
        <f t="shared" si="30"/>
        <v>573</v>
      </c>
      <c r="B574" s="7">
        <f t="shared" si="31"/>
        <v>2499.9985060420768</v>
      </c>
      <c r="C574" s="7">
        <f>IF(E574="","",IFERROR(-PPMT(Synthèse!$D$12/12,ROW()-1,Synthèse!$D$13,Synthèse!$D$10),""))</f>
        <v>2277.5766654566551</v>
      </c>
      <c r="D574" s="7">
        <f>IF(E574="","",IFERROR(-IPMT(Synthèse!$D$12/12,ROW()-1,Synthèse!$D$13,Synthèse!$D$10),""))</f>
        <v>222.42184058542151</v>
      </c>
      <c r="E574" s="4">
        <f>IFERROR(Synthèse!$D$10+CUMPRINC(Synthèse!$D$12/12,Synthèse!$D$13,Synthèse!$D$10,1,ROW()-1,0),"")</f>
        <v>64448.975510169752</v>
      </c>
      <c r="F574" s="1">
        <f t="shared" si="32"/>
        <v>60237</v>
      </c>
    </row>
    <row r="575" spans="1:6" x14ac:dyDescent="0.25">
      <c r="A575" s="6">
        <f t="shared" si="30"/>
        <v>574</v>
      </c>
      <c r="B575" s="7">
        <f t="shared" si="31"/>
        <v>2499.9985060420768</v>
      </c>
      <c r="C575" s="7">
        <f>IF(E575="","",IFERROR(-PPMT(Synthèse!$D$12/12,ROW()-1,Synthèse!$D$13,Synthèse!$D$10),""))</f>
        <v>2285.1685876748443</v>
      </c>
      <c r="D575" s="7">
        <f>IF(E575="","",IFERROR(-IPMT(Synthèse!$D$12/12,ROW()-1,Synthèse!$D$13,Synthèse!$D$10),""))</f>
        <v>214.82991836723266</v>
      </c>
      <c r="E575" s="4">
        <f>IFERROR(Synthèse!$D$10+CUMPRINC(Synthèse!$D$12/12,Synthèse!$D$13,Synthèse!$D$10,1,ROW()-1,0),"")</f>
        <v>62163.806922495016</v>
      </c>
      <c r="F575" s="1">
        <f t="shared" si="32"/>
        <v>60268</v>
      </c>
    </row>
    <row r="576" spans="1:6" x14ac:dyDescent="0.25">
      <c r="A576" s="6">
        <f t="shared" si="30"/>
        <v>575</v>
      </c>
      <c r="B576" s="7">
        <f t="shared" si="31"/>
        <v>2499.9985060420768</v>
      </c>
      <c r="C576" s="7">
        <f>IF(E576="","",IFERROR(-PPMT(Synthèse!$D$12/12,ROW()-1,Synthèse!$D$13,Synthèse!$D$10),""))</f>
        <v>2292.7858163004271</v>
      </c>
      <c r="D576" s="7">
        <f>IF(E576="","",IFERROR(-IPMT(Synthèse!$D$12/12,ROW()-1,Synthèse!$D$13,Synthèse!$D$10),""))</f>
        <v>207.21268974164988</v>
      </c>
      <c r="E576" s="4">
        <f>IFERROR(Synthèse!$D$10+CUMPRINC(Synthèse!$D$12/12,Synthèse!$D$13,Synthèse!$D$10,1,ROW()-1,0),"")</f>
        <v>59871.021106194356</v>
      </c>
      <c r="F576" s="1">
        <f t="shared" si="32"/>
        <v>60299</v>
      </c>
    </row>
    <row r="577" spans="1:6" x14ac:dyDescent="0.25">
      <c r="A577" s="6">
        <f t="shared" si="30"/>
        <v>576</v>
      </c>
      <c r="B577" s="7">
        <f t="shared" si="31"/>
        <v>2499.9985060420768</v>
      </c>
      <c r="C577" s="7">
        <f>IF(E577="","",IFERROR(-PPMT(Synthèse!$D$12/12,ROW()-1,Synthèse!$D$13,Synthèse!$D$10),""))</f>
        <v>2300.4284356880953</v>
      </c>
      <c r="D577" s="7">
        <f>IF(E577="","",IFERROR(-IPMT(Synthèse!$D$12/12,ROW()-1,Synthèse!$D$13,Synthèse!$D$10),""))</f>
        <v>199.57007035398181</v>
      </c>
      <c r="E577" s="4">
        <f>IFERROR(Synthèse!$D$10+CUMPRINC(Synthèse!$D$12/12,Synthèse!$D$13,Synthèse!$D$10,1,ROW()-1,0),"")</f>
        <v>57570.592670506332</v>
      </c>
      <c r="F577" s="1">
        <f t="shared" si="32"/>
        <v>60327</v>
      </c>
    </row>
    <row r="578" spans="1:6" x14ac:dyDescent="0.25">
      <c r="A578" s="6">
        <f t="shared" si="30"/>
        <v>577</v>
      </c>
      <c r="B578" s="7">
        <f t="shared" si="31"/>
        <v>2499.9985060420768</v>
      </c>
      <c r="C578" s="7">
        <f>IF(E578="","",IFERROR(-PPMT(Synthèse!$D$12/12,ROW()-1,Synthèse!$D$13,Synthèse!$D$10),""))</f>
        <v>2308.0965304737219</v>
      </c>
      <c r="D578" s="7">
        <f>IF(E578="","",IFERROR(-IPMT(Synthèse!$D$12/12,ROW()-1,Synthèse!$D$13,Synthèse!$D$10),""))</f>
        <v>191.9019755683548</v>
      </c>
      <c r="E578" s="4">
        <f>IFERROR(Synthèse!$D$10+CUMPRINC(Synthèse!$D$12/12,Synthèse!$D$13,Synthèse!$D$10,1,ROW()-1,0),"")</f>
        <v>55262.496140032541</v>
      </c>
      <c r="F578" s="1">
        <f t="shared" si="32"/>
        <v>60358</v>
      </c>
    </row>
    <row r="579" spans="1:6" x14ac:dyDescent="0.25">
      <c r="A579" s="6">
        <f t="shared" si="30"/>
        <v>578</v>
      </c>
      <c r="B579" s="7">
        <f t="shared" si="31"/>
        <v>2499.9985060420768</v>
      </c>
      <c r="C579" s="7">
        <f>IF(E579="","",IFERROR(-PPMT(Synthèse!$D$12/12,ROW()-1,Synthèse!$D$13,Synthèse!$D$10),""))</f>
        <v>2315.7901855753012</v>
      </c>
      <c r="D579" s="7">
        <f>IF(E579="","",IFERROR(-IPMT(Synthèse!$D$12/12,ROW()-1,Synthèse!$D$13,Synthèse!$D$10),""))</f>
        <v>184.20832046677572</v>
      </c>
      <c r="E579" s="4">
        <f>IFERROR(Synthèse!$D$10+CUMPRINC(Synthèse!$D$12/12,Synthèse!$D$13,Synthèse!$D$10,1,ROW()-1,0),"")</f>
        <v>52946.7059544574</v>
      </c>
      <c r="F579" s="1">
        <f t="shared" si="32"/>
        <v>60388</v>
      </c>
    </row>
    <row r="580" spans="1:6" x14ac:dyDescent="0.25">
      <c r="A580" s="6">
        <f t="shared" si="30"/>
        <v>579</v>
      </c>
      <c r="B580" s="7">
        <f t="shared" si="31"/>
        <v>2499.9985060420768</v>
      </c>
      <c r="C580" s="7">
        <f>IF(E580="","",IFERROR(-PPMT(Synthèse!$D$12/12,ROW()-1,Synthèse!$D$13,Synthèse!$D$10),""))</f>
        <v>2323.5094861938856</v>
      </c>
      <c r="D580" s="7">
        <f>IF(E580="","",IFERROR(-IPMT(Synthèse!$D$12/12,ROW()-1,Synthèse!$D$13,Synthèse!$D$10),""))</f>
        <v>176.48901984819139</v>
      </c>
      <c r="E580" s="4">
        <f>IFERROR(Synthèse!$D$10+CUMPRINC(Synthèse!$D$12/12,Synthèse!$D$13,Synthèse!$D$10,1,ROW()-1,0),"")</f>
        <v>50623.196468263399</v>
      </c>
      <c r="F580" s="1">
        <f t="shared" si="32"/>
        <v>60419</v>
      </c>
    </row>
    <row r="581" spans="1:6" x14ac:dyDescent="0.25">
      <c r="A581" s="6">
        <f t="shared" si="30"/>
        <v>580</v>
      </c>
      <c r="B581" s="7">
        <f t="shared" si="31"/>
        <v>2499.9985060420768</v>
      </c>
      <c r="C581" s="7">
        <f>IF(E581="","",IFERROR(-PPMT(Synthèse!$D$12/12,ROW()-1,Synthèse!$D$13,Synthèse!$D$10),""))</f>
        <v>2331.2545178145319</v>
      </c>
      <c r="D581" s="7">
        <f>IF(E581="","",IFERROR(-IPMT(Synthèse!$D$12/12,ROW()-1,Synthèse!$D$13,Synthèse!$D$10),""))</f>
        <v>168.74398822754509</v>
      </c>
      <c r="E581" s="4">
        <f>IFERROR(Synthèse!$D$10+CUMPRINC(Synthèse!$D$12/12,Synthèse!$D$13,Synthèse!$D$10,1,ROW()-1,0),"")</f>
        <v>48291.941950448905</v>
      </c>
      <c r="F581" s="1">
        <f t="shared" si="32"/>
        <v>60449</v>
      </c>
    </row>
    <row r="582" spans="1:6" x14ac:dyDescent="0.25">
      <c r="A582" s="6">
        <f t="shared" si="30"/>
        <v>581</v>
      </c>
      <c r="B582" s="7">
        <f t="shared" si="31"/>
        <v>2499.9985060420768</v>
      </c>
      <c r="C582" s="7">
        <f>IF(E582="","",IFERROR(-PPMT(Synthèse!$D$12/12,ROW()-1,Synthèse!$D$13,Synthèse!$D$10),""))</f>
        <v>2339.0253662072473</v>
      </c>
      <c r="D582" s="7">
        <f>IF(E582="","",IFERROR(-IPMT(Synthèse!$D$12/12,ROW()-1,Synthèse!$D$13,Synthèse!$D$10),""))</f>
        <v>160.97313983483002</v>
      </c>
      <c r="E582" s="4">
        <f>IFERROR(Synthèse!$D$10+CUMPRINC(Synthèse!$D$12/12,Synthèse!$D$13,Synthèse!$D$10,1,ROW()-1,0),"")</f>
        <v>45952.91658424167</v>
      </c>
      <c r="F582" s="1">
        <f t="shared" si="32"/>
        <v>60480</v>
      </c>
    </row>
    <row r="583" spans="1:6" x14ac:dyDescent="0.25">
      <c r="A583" s="6">
        <f t="shared" si="30"/>
        <v>582</v>
      </c>
      <c r="B583" s="7">
        <f t="shared" si="31"/>
        <v>2499.9985060420768</v>
      </c>
      <c r="C583" s="7">
        <f>IF(E583="","",IFERROR(-PPMT(Synthèse!$D$12/12,ROW()-1,Synthèse!$D$13,Synthèse!$D$10),""))</f>
        <v>2346.8221174279379</v>
      </c>
      <c r="D583" s="7">
        <f>IF(E583="","",IFERROR(-IPMT(Synthèse!$D$12/12,ROW()-1,Synthèse!$D$13,Synthèse!$D$10),""))</f>
        <v>153.17638861413914</v>
      </c>
      <c r="E583" s="4">
        <f>IFERROR(Synthèse!$D$10+CUMPRINC(Synthèse!$D$12/12,Synthèse!$D$13,Synthèse!$D$10,1,ROW()-1,0),"")</f>
        <v>43606.09446681384</v>
      </c>
      <c r="F583" s="1">
        <f t="shared" si="32"/>
        <v>60511</v>
      </c>
    </row>
    <row r="584" spans="1:6" x14ac:dyDescent="0.25">
      <c r="A584" s="6">
        <f t="shared" si="30"/>
        <v>583</v>
      </c>
      <c r="B584" s="7">
        <f t="shared" si="31"/>
        <v>2499.9985060420768</v>
      </c>
      <c r="C584" s="7">
        <f>IF(E584="","",IFERROR(-PPMT(Synthèse!$D$12/12,ROW()-1,Synthèse!$D$13,Synthèse!$D$10),""))</f>
        <v>2354.644857819364</v>
      </c>
      <c r="D584" s="7">
        <f>IF(E584="","",IFERROR(-IPMT(Synthèse!$D$12/12,ROW()-1,Synthèse!$D$13,Synthèse!$D$10),""))</f>
        <v>145.35364822271268</v>
      </c>
      <c r="E584" s="4">
        <f>IFERROR(Synthèse!$D$10+CUMPRINC(Synthèse!$D$12/12,Synthèse!$D$13,Synthèse!$D$10,1,ROW()-1,0),"")</f>
        <v>41251.449608994299</v>
      </c>
      <c r="F584" s="1">
        <f t="shared" si="32"/>
        <v>60541</v>
      </c>
    </row>
    <row r="585" spans="1:6" x14ac:dyDescent="0.25">
      <c r="A585" s="6">
        <f t="shared" si="30"/>
        <v>584</v>
      </c>
      <c r="B585" s="7">
        <f t="shared" si="31"/>
        <v>2499.9985060420768</v>
      </c>
      <c r="C585" s="7">
        <f>IF(E585="","",IFERROR(-PPMT(Synthèse!$D$12/12,ROW()-1,Synthèse!$D$13,Synthèse!$D$10),""))</f>
        <v>2362.4936740120957</v>
      </c>
      <c r="D585" s="7">
        <f>IF(E585="","",IFERROR(-IPMT(Synthèse!$D$12/12,ROW()-1,Synthèse!$D$13,Synthèse!$D$10),""))</f>
        <v>137.50483202998149</v>
      </c>
      <c r="E585" s="4">
        <f>IFERROR(Synthèse!$D$10+CUMPRINC(Synthèse!$D$12/12,Synthèse!$D$13,Synthèse!$D$10,1,ROW()-1,0),"")</f>
        <v>38888.955934982165</v>
      </c>
      <c r="F585" s="1">
        <f t="shared" si="32"/>
        <v>60572</v>
      </c>
    </row>
    <row r="586" spans="1:6" x14ac:dyDescent="0.25">
      <c r="A586" s="6">
        <f t="shared" si="30"/>
        <v>585</v>
      </c>
      <c r="B586" s="7">
        <f t="shared" si="31"/>
        <v>2499.9985060420768</v>
      </c>
      <c r="C586" s="7">
        <f>IF(E586="","",IFERROR(-PPMT(Synthèse!$D$12/12,ROW()-1,Synthèse!$D$13,Synthèse!$D$10),""))</f>
        <v>2370.3686529254692</v>
      </c>
      <c r="D586" s="7">
        <f>IF(E586="","",IFERROR(-IPMT(Synthèse!$D$12/12,ROW()-1,Synthèse!$D$13,Synthèse!$D$10),""))</f>
        <v>129.62985311660782</v>
      </c>
      <c r="E586" s="4">
        <f>IFERROR(Synthèse!$D$10+CUMPRINC(Synthèse!$D$12/12,Synthèse!$D$13,Synthèse!$D$10,1,ROW()-1,0),"")</f>
        <v>36518.58728205692</v>
      </c>
      <c r="F586" s="1">
        <f t="shared" si="32"/>
        <v>60602</v>
      </c>
    </row>
    <row r="587" spans="1:6" x14ac:dyDescent="0.25">
      <c r="A587" s="6">
        <f t="shared" si="30"/>
        <v>586</v>
      </c>
      <c r="B587" s="7">
        <f t="shared" si="31"/>
        <v>2499.9985060420768</v>
      </c>
      <c r="C587" s="7">
        <f>IF(E587="","",IFERROR(-PPMT(Synthèse!$D$12/12,ROW()-1,Synthèse!$D$13,Synthèse!$D$10),""))</f>
        <v>2378.2698817685541</v>
      </c>
      <c r="D587" s="7">
        <f>IF(E587="","",IFERROR(-IPMT(Synthèse!$D$12/12,ROW()-1,Synthèse!$D$13,Synthèse!$D$10),""))</f>
        <v>121.72862427352295</v>
      </c>
      <c r="E587" s="4">
        <f>IFERROR(Synthèse!$D$10+CUMPRINC(Synthèse!$D$12/12,Synthèse!$D$13,Synthèse!$D$10,1,ROW()-1,0),"")</f>
        <v>34140.317400288302</v>
      </c>
      <c r="F587" s="1">
        <f t="shared" si="32"/>
        <v>60633</v>
      </c>
    </row>
    <row r="588" spans="1:6" x14ac:dyDescent="0.25">
      <c r="A588" s="6">
        <f t="shared" si="30"/>
        <v>587</v>
      </c>
      <c r="B588" s="7">
        <f t="shared" si="31"/>
        <v>2499.9985060420768</v>
      </c>
      <c r="C588" s="7">
        <f>IF(E588="","",IFERROR(-PPMT(Synthèse!$D$12/12,ROW()-1,Synthèse!$D$13,Synthèse!$D$10),""))</f>
        <v>2386.1974480411159</v>
      </c>
      <c r="D588" s="7">
        <f>IF(E588="","",IFERROR(-IPMT(Synthèse!$D$12/12,ROW()-1,Synthèse!$D$13,Synthèse!$D$10),""))</f>
        <v>113.80105800096109</v>
      </c>
      <c r="E588" s="4">
        <f>IFERROR(Synthèse!$D$10+CUMPRINC(Synthèse!$D$12/12,Synthèse!$D$13,Synthèse!$D$10,1,ROW()-1,0),"")</f>
        <v>31754.119952247012</v>
      </c>
      <c r="F588" s="1">
        <f t="shared" si="32"/>
        <v>60664</v>
      </c>
    </row>
    <row r="589" spans="1:6" x14ac:dyDescent="0.25">
      <c r="A589" s="6">
        <f t="shared" si="30"/>
        <v>588</v>
      </c>
      <c r="B589" s="7">
        <f t="shared" si="31"/>
        <v>2499.9985060420768</v>
      </c>
      <c r="C589" s="7">
        <f>IF(E589="","",IFERROR(-PPMT(Synthèse!$D$12/12,ROW()-1,Synthèse!$D$13,Synthèse!$D$10),""))</f>
        <v>2394.1514395345862</v>
      </c>
      <c r="D589" s="7">
        <f>IF(E589="","",IFERROR(-IPMT(Synthèse!$D$12/12,ROW()-1,Synthèse!$D$13,Synthèse!$D$10),""))</f>
        <v>105.84706650749071</v>
      </c>
      <c r="E589" s="4">
        <f>IFERROR(Synthèse!$D$10+CUMPRINC(Synthèse!$D$12/12,Synthèse!$D$13,Synthèse!$D$10,1,ROW()-1,0),"")</f>
        <v>29359.968512712629</v>
      </c>
      <c r="F589" s="1">
        <f t="shared" si="32"/>
        <v>60692</v>
      </c>
    </row>
    <row r="590" spans="1:6" x14ac:dyDescent="0.25">
      <c r="A590" s="6">
        <f t="shared" si="30"/>
        <v>589</v>
      </c>
      <c r="B590" s="7">
        <f t="shared" si="31"/>
        <v>2499.9985060420768</v>
      </c>
      <c r="C590" s="7">
        <f>IF(E590="","",IFERROR(-PPMT(Synthèse!$D$12/12,ROW()-1,Synthèse!$D$13,Synthèse!$D$10),""))</f>
        <v>2402.1319443330349</v>
      </c>
      <c r="D590" s="7">
        <f>IF(E590="","",IFERROR(-IPMT(Synthèse!$D$12/12,ROW()-1,Synthèse!$D$13,Synthèse!$D$10),""))</f>
        <v>97.866561709042074</v>
      </c>
      <c r="E590" s="4">
        <f>IFERROR(Synthèse!$D$10+CUMPRINC(Synthèse!$D$12/12,Synthèse!$D$13,Synthèse!$D$10,1,ROW()-1,0),"")</f>
        <v>26957.836568379542</v>
      </c>
      <c r="F590" s="1">
        <f t="shared" si="32"/>
        <v>60723</v>
      </c>
    </row>
    <row r="591" spans="1:6" x14ac:dyDescent="0.25">
      <c r="A591" s="6">
        <f t="shared" si="30"/>
        <v>590</v>
      </c>
      <c r="B591" s="7">
        <f t="shared" si="31"/>
        <v>2499.9985060420768</v>
      </c>
      <c r="C591" s="7">
        <f>IF(E591="","",IFERROR(-PPMT(Synthèse!$D$12/12,ROW()-1,Synthèse!$D$13,Synthèse!$D$10),""))</f>
        <v>2410.1390508141453</v>
      </c>
      <c r="D591" s="7">
        <f>IF(E591="","",IFERROR(-IPMT(Synthèse!$D$12/12,ROW()-1,Synthèse!$D$13,Synthèse!$D$10),""))</f>
        <v>89.859455227931974</v>
      </c>
      <c r="E591" s="4">
        <f>IFERROR(Synthèse!$D$10+CUMPRINC(Synthèse!$D$12/12,Synthèse!$D$13,Synthèse!$D$10,1,ROW()-1,0),"")</f>
        <v>24547.697517565335</v>
      </c>
      <c r="F591" s="1">
        <f t="shared" si="32"/>
        <v>60753</v>
      </c>
    </row>
    <row r="592" spans="1:6" x14ac:dyDescent="0.25">
      <c r="A592" s="6">
        <f t="shared" si="30"/>
        <v>591</v>
      </c>
      <c r="B592" s="7">
        <f t="shared" si="31"/>
        <v>2499.9985060420768</v>
      </c>
      <c r="C592" s="7">
        <f>IF(E592="","",IFERROR(-PPMT(Synthèse!$D$12/12,ROW()-1,Synthèse!$D$13,Synthèse!$D$10),""))</f>
        <v>2418.1728476501921</v>
      </c>
      <c r="D592" s="7">
        <f>IF(E592="","",IFERROR(-IPMT(Synthèse!$D$12/12,ROW()-1,Synthèse!$D$13,Synthèse!$D$10),""))</f>
        <v>81.825658391884801</v>
      </c>
      <c r="E592" s="4">
        <f>IFERROR(Synthèse!$D$10+CUMPRINC(Synthèse!$D$12/12,Synthèse!$D$13,Synthèse!$D$10,1,ROW()-1,0),"")</f>
        <v>22129.524669915205</v>
      </c>
      <c r="F592" s="1">
        <f t="shared" si="32"/>
        <v>60784</v>
      </c>
    </row>
    <row r="593" spans="1:6" x14ac:dyDescent="0.25">
      <c r="A593" s="6">
        <f t="shared" si="30"/>
        <v>592</v>
      </c>
      <c r="B593" s="7">
        <f t="shared" si="31"/>
        <v>2499.9985060420768</v>
      </c>
      <c r="C593" s="7">
        <f>IF(E593="","",IFERROR(-PPMT(Synthèse!$D$12/12,ROW()-1,Synthèse!$D$13,Synthèse!$D$10),""))</f>
        <v>2426.2334238090257</v>
      </c>
      <c r="D593" s="7">
        <f>IF(E593="","",IFERROR(-IPMT(Synthèse!$D$12/12,ROW()-1,Synthèse!$D$13,Synthèse!$D$10),""))</f>
        <v>73.765082233050833</v>
      </c>
      <c r="E593" s="4">
        <f>IFERROR(Synthèse!$D$10+CUMPRINC(Synthèse!$D$12/12,Synthèse!$D$13,Synthèse!$D$10,1,ROW()-1,0),"")</f>
        <v>19703.29124610615</v>
      </c>
      <c r="F593" s="1">
        <f t="shared" si="32"/>
        <v>60814</v>
      </c>
    </row>
    <row r="594" spans="1:6" x14ac:dyDescent="0.25">
      <c r="A594" s="6">
        <f t="shared" si="30"/>
        <v>593</v>
      </c>
      <c r="B594" s="7">
        <f t="shared" si="31"/>
        <v>2499.9985060420768</v>
      </c>
      <c r="C594" s="7">
        <f>IF(E594="","",IFERROR(-PPMT(Synthèse!$D$12/12,ROW()-1,Synthèse!$D$13,Synthèse!$D$10),""))</f>
        <v>2434.3208685550567</v>
      </c>
      <c r="D594" s="7">
        <f>IF(E594="","",IFERROR(-IPMT(Synthèse!$D$12/12,ROW()-1,Synthèse!$D$13,Synthèse!$D$10),""))</f>
        <v>65.67763748702076</v>
      </c>
      <c r="E594" s="4">
        <f>IFERROR(Synthèse!$D$10+CUMPRINC(Synthèse!$D$12/12,Synthèse!$D$13,Synthèse!$D$10,1,ROW()-1,0),"")</f>
        <v>17268.970377551042</v>
      </c>
      <c r="F594" s="1">
        <f t="shared" si="32"/>
        <v>60845</v>
      </c>
    </row>
    <row r="595" spans="1:6" x14ac:dyDescent="0.25">
      <c r="A595" s="6">
        <f t="shared" si="30"/>
        <v>594</v>
      </c>
      <c r="B595" s="7">
        <f t="shared" si="31"/>
        <v>2499.9985060420768</v>
      </c>
      <c r="C595" s="7">
        <f>IF(E595="","",IFERROR(-PPMT(Synthèse!$D$12/12,ROW()-1,Synthèse!$D$13,Synthèse!$D$10),""))</f>
        <v>2442.4352714502397</v>
      </c>
      <c r="D595" s="7">
        <f>IF(E595="","",IFERROR(-IPMT(Synthèse!$D$12/12,ROW()-1,Synthèse!$D$13,Synthèse!$D$10),""))</f>
        <v>57.563234591837237</v>
      </c>
      <c r="E595" s="4">
        <f>IFERROR(Synthèse!$D$10+CUMPRINC(Synthèse!$D$12/12,Synthèse!$D$13,Synthèse!$D$10,1,ROW()-1,0),"")</f>
        <v>14826.53510610084</v>
      </c>
      <c r="F595" s="1">
        <f t="shared" si="32"/>
        <v>60876</v>
      </c>
    </row>
    <row r="596" spans="1:6" x14ac:dyDescent="0.25">
      <c r="A596" s="6">
        <f t="shared" si="30"/>
        <v>595</v>
      </c>
      <c r="B596" s="7">
        <f t="shared" si="31"/>
        <v>2499.9985060420768</v>
      </c>
      <c r="C596" s="7">
        <f>IF(E596="","",IFERROR(-PPMT(Synthèse!$D$12/12,ROW()-1,Synthèse!$D$13,Synthèse!$D$10),""))</f>
        <v>2450.5767223550738</v>
      </c>
      <c r="D596" s="7">
        <f>IF(E596="","",IFERROR(-IPMT(Synthèse!$D$12/12,ROW()-1,Synthèse!$D$13,Synthèse!$D$10),""))</f>
        <v>49.421783687003106</v>
      </c>
      <c r="E596" s="4">
        <f>IFERROR(Synthèse!$D$10+CUMPRINC(Synthèse!$D$12/12,Synthèse!$D$13,Synthèse!$D$10,1,ROW()-1,0),"")</f>
        <v>12375.958383745863</v>
      </c>
      <c r="F596" s="1">
        <f t="shared" si="32"/>
        <v>60906</v>
      </c>
    </row>
    <row r="597" spans="1:6" x14ac:dyDescent="0.25">
      <c r="A597" s="6">
        <f t="shared" si="30"/>
        <v>596</v>
      </c>
      <c r="B597" s="7">
        <f t="shared" si="31"/>
        <v>2499.9985060420768</v>
      </c>
      <c r="C597" s="7">
        <f>IF(E597="","",IFERROR(-PPMT(Synthèse!$D$12/12,ROW()-1,Synthèse!$D$13,Synthèse!$D$10),""))</f>
        <v>2458.7453114295909</v>
      </c>
      <c r="D597" s="7">
        <f>IF(E597="","",IFERROR(-IPMT(Synthèse!$D$12/12,ROW()-1,Synthèse!$D$13,Synthèse!$D$10),""))</f>
        <v>41.253194612486183</v>
      </c>
      <c r="E597" s="4">
        <f>IFERROR(Synthèse!$D$10+CUMPRINC(Synthèse!$D$12/12,Synthèse!$D$13,Synthèse!$D$10,1,ROW()-1,0),"")</f>
        <v>9917.2130723162554</v>
      </c>
      <c r="F597" s="1">
        <f t="shared" si="32"/>
        <v>60937</v>
      </c>
    </row>
    <row r="598" spans="1:6" x14ac:dyDescent="0.25">
      <c r="A598" s="6">
        <f t="shared" si="30"/>
        <v>597</v>
      </c>
      <c r="B598" s="7">
        <f t="shared" si="31"/>
        <v>2499.9985060420768</v>
      </c>
      <c r="C598" s="7">
        <f>IF(E598="","",IFERROR(-PPMT(Synthèse!$D$12/12,ROW()-1,Synthèse!$D$13,Synthèse!$D$10),""))</f>
        <v>2466.9411291343563</v>
      </c>
      <c r="D598" s="7">
        <f>IF(E598="","",IFERROR(-IPMT(Synthèse!$D$12/12,ROW()-1,Synthèse!$D$13,Synthèse!$D$10),""))</f>
        <v>33.057376907720887</v>
      </c>
      <c r="E598" s="4">
        <f>IFERROR(Synthèse!$D$10+CUMPRINC(Synthèse!$D$12/12,Synthèse!$D$13,Synthèse!$D$10,1,ROW()-1,0),"")</f>
        <v>7450.2719431817532</v>
      </c>
      <c r="F598" s="1">
        <f t="shared" si="32"/>
        <v>60967</v>
      </c>
    </row>
    <row r="599" spans="1:6" x14ac:dyDescent="0.25">
      <c r="A599" s="6">
        <f t="shared" si="30"/>
        <v>598</v>
      </c>
      <c r="B599" s="7">
        <f t="shared" si="31"/>
        <v>2499.9985060420768</v>
      </c>
      <c r="C599" s="7">
        <f>IF(E599="","",IFERROR(-PPMT(Synthèse!$D$12/12,ROW()-1,Synthèse!$D$13,Synthèse!$D$10),""))</f>
        <v>2475.1642662314703</v>
      </c>
      <c r="D599" s="7">
        <f>IF(E599="","",IFERROR(-IPMT(Synthèse!$D$12/12,ROW()-1,Synthèse!$D$13,Synthèse!$D$10),""))</f>
        <v>24.834239810606359</v>
      </c>
      <c r="E599" s="4">
        <f>IFERROR(Synthèse!$D$10+CUMPRINC(Synthèse!$D$12/12,Synthèse!$D$13,Synthèse!$D$10,1,ROW()-1,0),"")</f>
        <v>4975.1076769502833</v>
      </c>
      <c r="F599" s="1">
        <f t="shared" si="32"/>
        <v>60998</v>
      </c>
    </row>
    <row r="600" spans="1:6" x14ac:dyDescent="0.25">
      <c r="A600" s="6">
        <f t="shared" si="30"/>
        <v>599</v>
      </c>
      <c r="B600" s="7">
        <f t="shared" si="31"/>
        <v>2499.9985060420768</v>
      </c>
      <c r="C600" s="7">
        <f>IF(E600="","",IFERROR(-PPMT(Synthèse!$D$12/12,ROW()-1,Synthèse!$D$13,Synthèse!$D$10),""))</f>
        <v>2483.4148137855755</v>
      </c>
      <c r="D600" s="7">
        <f>IF(E600="","",IFERROR(-IPMT(Synthèse!$D$12/12,ROW()-1,Synthèse!$D$13,Synthèse!$D$10),""))</f>
        <v>16.583692256501458</v>
      </c>
      <c r="E600" s="4">
        <f>IFERROR(Synthèse!$D$10+CUMPRINC(Synthèse!$D$12/12,Synthèse!$D$13,Synthèse!$D$10,1,ROW()-1,0),"")</f>
        <v>2491.692863164586</v>
      </c>
      <c r="F600" s="1">
        <f t="shared" si="32"/>
        <v>61029</v>
      </c>
    </row>
    <row r="601" spans="1:6" x14ac:dyDescent="0.25">
      <c r="A601" s="6">
        <f t="shared" si="30"/>
        <v>600</v>
      </c>
      <c r="B601" s="7">
        <f t="shared" si="31"/>
        <v>2499.9985060420768</v>
      </c>
      <c r="C601" s="7">
        <f>IF(E601="","",IFERROR(-PPMT(Synthèse!$D$12/12,ROW()-1,Synthèse!$D$13,Synthèse!$D$10),""))</f>
        <v>2491.6928631648611</v>
      </c>
      <c r="D601" s="7">
        <f>IF(E601="","",IFERROR(-IPMT(Synthèse!$D$12/12,ROW()-1,Synthèse!$D$13,Synthèse!$D$10),""))</f>
        <v>8.3056428772162043</v>
      </c>
      <c r="E601" s="4">
        <f>IFERROR(Synthèse!$D$10+CUMPRINC(Synthèse!$D$12/12,Synthèse!$D$13,Synthèse!$D$10,1,ROW()-1,0),"")</f>
        <v>-1.1641532182693481E-10</v>
      </c>
      <c r="F601" s="1">
        <f t="shared" si="32"/>
        <v>61057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Synthèse</vt:lpstr>
      <vt:lpstr>Echéancier Calcul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Tableau d'amortissement</dc:title>
  <dc:creator>LouReeD</dc:creator>
  <cp:lastModifiedBy>Jouquand Olivier ADJ</cp:lastModifiedBy>
  <dcterms:created xsi:type="dcterms:W3CDTF">2017-03-22T08:00:26Z</dcterms:created>
  <dcterms:modified xsi:type="dcterms:W3CDTF">2017-05-05T08:26:13Z</dcterms:modified>
</cp:coreProperties>
</file>