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Adherent\"/>
    </mc:Choice>
  </mc:AlternateContent>
  <xr:revisionPtr revIDLastSave="0" documentId="13_ncr:1_{AB8BCF1F-339C-4CAB-B28E-FFDF5A85407B}" xr6:coauthVersionLast="46" xr6:coauthVersionMax="46" xr10:uidLastSave="{00000000-0000-0000-0000-000000000000}"/>
  <bookViews>
    <workbookView showHorizontalScroll="0" showVerticalScroll="0" xWindow="-120" yWindow="-120" windowWidth="20730" windowHeight="11160" xr2:uid="{00000000-000D-0000-FFFF-FFFF00000000}"/>
  </bookViews>
  <sheets>
    <sheet name="Ecran" sheetId="12" r:id="rId1"/>
    <sheet name="SoloS" sheetId="11" r:id="rId2"/>
    <sheet name="Sortie" sheetId="13" r:id="rId3"/>
  </sheets>
  <functionGroups builtInGroupCount="19"/>
  <definedNames>
    <definedName name="RoiCoeur">"Image 2"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3" i="11" l="1"/>
  <c r="N24" i="11" s="1"/>
  <c r="B20" i="11"/>
  <c r="B21" i="11" s="1"/>
  <c r="A20" i="11"/>
  <c r="A23" i="11" s="1"/>
  <c r="J20" i="11"/>
  <c r="J24" i="11"/>
  <c r="J23" i="11"/>
  <c r="J21" i="11"/>
  <c r="J25" i="11"/>
  <c r="J27" i="11"/>
  <c r="J26" i="11"/>
  <c r="J22" i="11"/>
  <c r="B23" i="11" l="1"/>
  <c r="A21" i="11"/>
  <c r="E35" i="12"/>
  <c r="S69" i="11"/>
  <c r="S70" i="11" s="1"/>
  <c r="I23" i="11"/>
  <c r="I25" i="11"/>
  <c r="I21" i="11"/>
  <c r="I22" i="11"/>
  <c r="C20" i="11"/>
  <c r="I27" i="11"/>
  <c r="I20" i="11"/>
  <c r="I26" i="11"/>
  <c r="I24" i="11"/>
  <c r="I28" i="11" l="1"/>
  <c r="D19" i="11"/>
  <c r="N5" i="11"/>
  <c r="H24" i="11"/>
  <c r="H27" i="11"/>
  <c r="H22" i="11"/>
  <c r="H25" i="11"/>
  <c r="H21" i="11"/>
  <c r="H20" i="11"/>
  <c r="H26" i="11"/>
  <c r="H23" i="11"/>
  <c r="K28" i="11" l="1"/>
  <c r="H28" i="11"/>
  <c r="G28" i="11" s="1"/>
  <c r="J28" i="11"/>
  <c r="N27" i="11"/>
  <c r="D22" i="11" l="1"/>
  <c r="N7" i="11"/>
  <c r="S71" i="11" l="1"/>
  <c r="S72" i="11" s="1"/>
  <c r="S73" i="11" s="1"/>
  <c r="S74" i="11" s="1"/>
  <c r="S75" i="11" s="1"/>
  <c r="S76" i="11" s="1"/>
  <c r="S77" i="11" s="1"/>
  <c r="S78" i="11" s="1"/>
  <c r="S79" i="11" s="1"/>
  <c r="S80" i="11" s="1"/>
  <c r="S81" i="11" s="1"/>
  <c r="S82" i="11" s="1"/>
  <c r="S83" i="11" s="1"/>
  <c r="S84" i="11" s="1"/>
  <c r="S85" i="11" s="1"/>
  <c r="S86" i="11" s="1"/>
  <c r="S87" i="11" s="1"/>
  <c r="S88" i="11" s="1"/>
</calcChain>
</file>

<file path=xl/sharedStrings.xml><?xml version="1.0" encoding="utf-8"?>
<sst xmlns="http://schemas.openxmlformats.org/spreadsheetml/2006/main" count="68" uniqueCount="43">
  <si>
    <t>_13_</t>
  </si>
  <si>
    <t>Rectangle 88</t>
  </si>
  <si>
    <t>Rectangle 68</t>
  </si>
  <si>
    <t xml:space="preserve"> </t>
  </si>
  <si>
    <t>I</t>
  </si>
  <si>
    <t>A</t>
  </si>
  <si>
    <t>L</t>
  </si>
  <si>
    <t>TAPIS</t>
  </si>
  <si>
    <t>N</t>
  </si>
  <si>
    <t>T</t>
  </si>
  <si>
    <t/>
  </si>
  <si>
    <t>Total</t>
  </si>
  <si>
    <t>Alea</t>
  </si>
  <si>
    <t>Score 1</t>
  </si>
  <si>
    <t>Score 2</t>
  </si>
  <si>
    <t>Score 3</t>
  </si>
  <si>
    <t>Pion visé</t>
  </si>
  <si>
    <t>f</t>
  </si>
  <si>
    <t>Pion(s) Tapis   Pion(s) Sabot</t>
  </si>
  <si>
    <t>S</t>
  </si>
  <si>
    <t>E</t>
  </si>
  <si>
    <t>Système:</t>
  </si>
  <si>
    <t>Ecran:</t>
  </si>
  <si>
    <t>B</t>
  </si>
  <si>
    <t>RAZ du Compteur</t>
  </si>
  <si>
    <t>PATIENTEZ</t>
  </si>
  <si>
    <t>Adres. Pion joué</t>
  </si>
  <si>
    <t>Valeurs</t>
  </si>
  <si>
    <t>Col (X)</t>
  </si>
  <si>
    <t>Lig (Y)</t>
  </si>
  <si>
    <t>Contrôle</t>
  </si>
  <si>
    <t>Sabot</t>
  </si>
  <si>
    <t>Plateau</t>
  </si>
  <si>
    <t>Piéce de Jeu</t>
  </si>
  <si>
    <t>Cible ôtable</t>
  </si>
  <si>
    <t>Place finale</t>
  </si>
  <si>
    <t>32-bits</t>
  </si>
  <si>
    <t>Aide</t>
  </si>
  <si>
    <t>X CELLUS - Solo 2020 pour</t>
  </si>
  <si>
    <t>VERSION ECRAN REDUIT</t>
  </si>
  <si>
    <t>La résolution de l'écran (largeur x hauteur): _x000D_
1 366 x 768</t>
  </si>
  <si>
    <t>BouleHappy</t>
  </si>
  <si>
    <t>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</si>
</sst>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name val="Arial"/>
      <family val="2"/>
    </font>
    <font>
      <sz val="14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9" tint="0.59996337778862885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8"/>
      <color theme="9" tint="0.79998168889431442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7030A0"/>
      <name val="Calibri"/>
      <family val="2"/>
      <scheme val="minor"/>
    </font>
    <font>
      <sz val="20"/>
      <color theme="7" tint="-0.249977111117893"/>
      <name val="Calibri"/>
      <family val="2"/>
      <scheme val="minor"/>
    </font>
    <font>
      <sz val="20"/>
      <color theme="7" tint="0.39997558519241921"/>
      <name val="Calibri"/>
      <family val="2"/>
      <scheme val="minor"/>
    </font>
    <font>
      <sz val="20"/>
      <color theme="7" tint="-0.499984740745262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i/>
      <sz val="10"/>
      <color rgb="FFFF0000"/>
      <name val="Arial"/>
      <family val="2"/>
    </font>
    <font>
      <i/>
      <sz val="11"/>
      <color rgb="FFFF0000"/>
      <name val="Calibri"/>
      <family val="2"/>
      <scheme val="minor"/>
    </font>
    <font>
      <sz val="7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36"/>
      <color rgb="FFFFFF00"/>
      <name val="Calibri"/>
      <family val="2"/>
      <scheme val="minor"/>
    </font>
    <font>
      <sz val="36"/>
      <color rgb="FFFFC000"/>
      <name val="Calibri"/>
      <family val="2"/>
      <scheme val="minor"/>
    </font>
    <font>
      <sz val="36"/>
      <color theme="3" tint="0.3999755851924192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8F6A59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F6A59"/>
        <bgColor indexed="64"/>
      </patternFill>
    </fill>
    <fill>
      <patternFill patternType="solid">
        <fgColor rgb="FFE66E0A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34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1" applyFont="1"/>
    <xf numFmtId="0" fontId="2" fillId="0" borderId="0" xfId="1" applyFont="1"/>
    <xf numFmtId="0" fontId="0" fillId="0" borderId="7" xfId="0" applyBorder="1"/>
    <xf numFmtId="0" fontId="4" fillId="0" borderId="0" xfId="0" applyFont="1" applyAlignment="1">
      <alignment horizontal="center"/>
    </xf>
    <xf numFmtId="49" fontId="0" fillId="0" borderId="0" xfId="0" applyNumberFormat="1"/>
    <xf numFmtId="1" fontId="0" fillId="0" borderId="0" xfId="0" quotePrefix="1" applyNumberFormat="1"/>
    <xf numFmtId="1" fontId="1" fillId="0" borderId="0" xfId="1" quotePrefix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8" borderId="0" xfId="0" applyFill="1"/>
    <xf numFmtId="1" fontId="10" fillId="7" borderId="0" xfId="0" applyNumberFormat="1" applyFont="1" applyFill="1" applyAlignment="1">
      <alignment horizontal="center"/>
    </xf>
    <xf numFmtId="0" fontId="0" fillId="9" borderId="0" xfId="0" applyFill="1"/>
    <xf numFmtId="0" fontId="12" fillId="6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center" vertical="justify" wrapText="1"/>
    </xf>
    <xf numFmtId="0" fontId="0" fillId="0" borderId="9" xfId="0" applyBorder="1"/>
    <xf numFmtId="0" fontId="3" fillId="0" borderId="10" xfId="0" applyFont="1" applyBorder="1" applyAlignment="1">
      <alignment horizontal="right"/>
    </xf>
    <xf numFmtId="0" fontId="0" fillId="0" borderId="11" xfId="0" applyBorder="1"/>
    <xf numFmtId="0" fontId="3" fillId="0" borderId="12" xfId="0" applyFont="1" applyBorder="1" applyAlignment="1">
      <alignment horizontal="right"/>
    </xf>
    <xf numFmtId="0" fontId="0" fillId="0" borderId="13" xfId="0" applyBorder="1"/>
    <xf numFmtId="0" fontId="7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8" borderId="0" xfId="0" applyFill="1" applyAlignment="1">
      <alignment vertical="center"/>
    </xf>
    <xf numFmtId="0" fontId="14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0" fillId="0" borderId="7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8" xfId="0" applyBorder="1" applyProtection="1">
      <protection locked="0"/>
    </xf>
    <xf numFmtId="49" fontId="0" fillId="0" borderId="0" xfId="0" applyNumberFormat="1" applyProtection="1">
      <protection locked="0"/>
    </xf>
    <xf numFmtId="0" fontId="0" fillId="2" borderId="0" xfId="0" applyFill="1"/>
    <xf numFmtId="0" fontId="0" fillId="2" borderId="7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10" borderId="0" xfId="0" applyFill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0" fillId="2" borderId="6" xfId="0" applyFill="1" applyBorder="1" applyProtection="1">
      <protection locked="0"/>
    </xf>
    <xf numFmtId="0" fontId="17" fillId="2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6" fillId="0" borderId="0" xfId="1" applyFont="1" applyAlignment="1">
      <alignment wrapText="1"/>
    </xf>
    <xf numFmtId="0" fontId="22" fillId="0" borderId="0" xfId="0" applyFont="1" applyAlignment="1">
      <alignment horizontal="center"/>
    </xf>
    <xf numFmtId="0" fontId="23" fillId="8" borderId="0" xfId="0" applyFont="1" applyFill="1"/>
    <xf numFmtId="0" fontId="24" fillId="0" borderId="0" xfId="1" applyFont="1"/>
    <xf numFmtId="0" fontId="0" fillId="0" borderId="0" xfId="0" applyFill="1" applyBorder="1" applyAlignment="1" applyProtection="1">
      <alignment horizontal="center"/>
      <protection locked="0"/>
    </xf>
    <xf numFmtId="2" fontId="5" fillId="0" borderId="0" xfId="0" applyNumberFormat="1" applyFont="1" applyAlignment="1">
      <alignment horizontal="center"/>
    </xf>
    <xf numFmtId="0" fontId="25" fillId="0" borderId="0" xfId="0" applyFont="1"/>
    <xf numFmtId="2" fontId="5" fillId="2" borderId="0" xfId="0" applyNumberFormat="1" applyFont="1" applyFill="1" applyAlignment="1">
      <alignment horizontal="center"/>
    </xf>
    <xf numFmtId="0" fontId="0" fillId="7" borderId="0" xfId="0" applyFill="1"/>
    <xf numFmtId="0" fontId="0" fillId="6" borderId="0" xfId="0" applyFill="1"/>
    <xf numFmtId="0" fontId="0" fillId="11" borderId="0" xfId="0" applyFill="1"/>
    <xf numFmtId="0" fontId="9" fillId="11" borderId="0" xfId="0" applyFont="1" applyFill="1" applyAlignment="1">
      <alignment horizontal="center"/>
    </xf>
    <xf numFmtId="0" fontId="0" fillId="6" borderId="0" xfId="0" applyFill="1" applyAlignment="1">
      <alignment vertical="center"/>
    </xf>
    <xf numFmtId="0" fontId="26" fillId="6" borderId="0" xfId="0" applyFont="1" applyFill="1" applyAlignment="1">
      <alignment horizontal="center" vertical="center"/>
    </xf>
    <xf numFmtId="0" fontId="0" fillId="13" borderId="0" xfId="0" applyFill="1"/>
    <xf numFmtId="0" fontId="0" fillId="14" borderId="1" xfId="0" applyFill="1" applyBorder="1"/>
    <xf numFmtId="0" fontId="0" fillId="14" borderId="2" xfId="0" applyFill="1" applyBorder="1"/>
    <xf numFmtId="0" fontId="0" fillId="14" borderId="3" xfId="0" applyFill="1" applyBorder="1" applyAlignment="1">
      <alignment horizontal="center"/>
    </xf>
    <xf numFmtId="0" fontId="0" fillId="14" borderId="4" xfId="0" applyFill="1" applyBorder="1"/>
    <xf numFmtId="0" fontId="0" fillId="14" borderId="3" xfId="0" applyFill="1" applyBorder="1"/>
    <xf numFmtId="0" fontId="0" fillId="14" borderId="4" xfId="0" applyFill="1" applyBorder="1" applyAlignment="1">
      <alignment wrapText="1"/>
    </xf>
    <xf numFmtId="0" fontId="0" fillId="14" borderId="5" xfId="0" applyFill="1" applyBorder="1"/>
    <xf numFmtId="0" fontId="0" fillId="14" borderId="6" xfId="0" applyFill="1" applyBorder="1"/>
    <xf numFmtId="0" fontId="26" fillId="7" borderId="0" xfId="0" applyFont="1" applyFill="1"/>
    <xf numFmtId="0" fontId="9" fillId="11" borderId="0" xfId="0" applyFont="1" applyFill="1" applyAlignment="1">
      <alignment vertical="center"/>
    </xf>
    <xf numFmtId="0" fontId="0" fillId="14" borderId="0" xfId="0" applyFill="1"/>
    <xf numFmtId="0" fontId="11" fillId="12" borderId="0" xfId="0" applyFont="1" applyFill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5" fillId="0" borderId="1" xfId="0" applyFont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28" fillId="0" borderId="14" xfId="0" applyFont="1" applyBorder="1" applyAlignment="1">
      <alignment horizontal="center"/>
    </xf>
    <xf numFmtId="0" fontId="5" fillId="0" borderId="15" xfId="0" quotePrefix="1" applyFont="1" applyBorder="1" applyAlignment="1">
      <alignment horizontal="center"/>
    </xf>
    <xf numFmtId="0" fontId="28" fillId="0" borderId="16" xfId="0" applyFont="1" applyBorder="1" applyAlignment="1">
      <alignment horizontal="center"/>
    </xf>
    <xf numFmtId="0" fontId="5" fillId="16" borderId="0" xfId="0" applyFont="1" applyFill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0" fillId="0" borderId="4" xfId="0" applyBorder="1"/>
    <xf numFmtId="0" fontId="3" fillId="0" borderId="6" xfId="0" applyFont="1" applyBorder="1" applyAlignment="1">
      <alignment horizontal="center"/>
    </xf>
    <xf numFmtId="0" fontId="0" fillId="0" borderId="17" xfId="0" applyBorder="1"/>
    <xf numFmtId="0" fontId="0" fillId="0" borderId="1" xfId="0" applyBorder="1" applyAlignment="1">
      <alignment horizontal="center"/>
    </xf>
    <xf numFmtId="49" fontId="29" fillId="0" borderId="11" xfId="0" applyNumberFormat="1" applyFont="1" applyBorder="1"/>
    <xf numFmtId="2" fontId="0" fillId="0" borderId="1" xfId="0" applyNumberFormat="1" applyBorder="1" applyAlignment="1" applyProtection="1">
      <alignment horizontal="center"/>
      <protection locked="0"/>
    </xf>
    <xf numFmtId="2" fontId="0" fillId="0" borderId="2" xfId="0" applyNumberFormat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0" fillId="3" borderId="3" xfId="0" applyFill="1" applyBorder="1"/>
    <xf numFmtId="0" fontId="0" fillId="0" borderId="3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30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31" fillId="5" borderId="0" xfId="0" applyFont="1" applyFill="1"/>
    <xf numFmtId="0" fontId="32" fillId="7" borderId="0" xfId="0" applyFont="1" applyFill="1"/>
    <xf numFmtId="0" fontId="33" fillId="6" borderId="0" xfId="0" applyFont="1" applyFill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35" fillId="8" borderId="0" xfId="2" applyFont="1" applyFill="1"/>
    <xf numFmtId="0" fontId="5" fillId="3" borderId="3" xfId="0" applyFont="1" applyFill="1" applyBorder="1" applyAlignment="1" applyProtection="1">
      <alignment horizontal="center"/>
      <protection locked="0"/>
    </xf>
    <xf numFmtId="1" fontId="5" fillId="16" borderId="0" xfId="0" applyNumberFormat="1" applyFont="1" applyFill="1" applyAlignment="1">
      <alignment horizontal="center"/>
    </xf>
    <xf numFmtId="0" fontId="0" fillId="0" borderId="7" xfId="0" applyBorder="1" applyAlignment="1">
      <alignment horizontal="center"/>
    </xf>
    <xf numFmtId="0" fontId="8" fillId="0" borderId="2" xfId="0" applyFont="1" applyBorder="1" applyAlignment="1" applyProtection="1">
      <alignment horizontal="center"/>
      <protection locked="0"/>
    </xf>
    <xf numFmtId="0" fontId="9" fillId="15" borderId="4" xfId="0" applyFont="1" applyFill="1" applyBorder="1" applyAlignment="1" applyProtection="1">
      <alignment horizontal="center"/>
      <protection locked="0"/>
    </xf>
    <xf numFmtId="0" fontId="27" fillId="4" borderId="4" xfId="0" applyFont="1" applyFill="1" applyBorder="1"/>
    <xf numFmtId="0" fontId="4" fillId="16" borderId="0" xfId="0" applyFont="1" applyFill="1" applyAlignment="1">
      <alignment horizontal="center"/>
    </xf>
    <xf numFmtId="0" fontId="36" fillId="0" borderId="0" xfId="0" applyFont="1" applyAlignment="1">
      <alignment horizontal="center"/>
    </xf>
    <xf numFmtId="0" fontId="9" fillId="17" borderId="0" xfId="0" applyFont="1" applyFill="1" applyAlignment="1">
      <alignment horizontal="center"/>
    </xf>
    <xf numFmtId="0" fontId="37" fillId="11" borderId="0" xfId="0" applyFont="1" applyFill="1"/>
    <xf numFmtId="0" fontId="38" fillId="14" borderId="0" xfId="0" applyFont="1" applyFill="1"/>
    <xf numFmtId="0" fontId="0" fillId="7" borderId="0" xfId="0" applyFill="1" applyAlignment="1">
      <alignment vertical="top"/>
    </xf>
    <xf numFmtId="0" fontId="5" fillId="7" borderId="0" xfId="0" applyFont="1" applyFill="1" applyAlignment="1">
      <alignment horizontal="center"/>
    </xf>
    <xf numFmtId="0" fontId="21" fillId="11" borderId="0" xfId="0" applyFont="1" applyFill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1">
    <dxf>
      <fill>
        <patternFill>
          <bgColor theme="6" tint="0.59996337778862885"/>
        </patternFill>
      </fill>
    </dxf>
  </dxfs>
  <tableStyles count="0" defaultTableStyle="TableStyleMedium9" defaultPivotStyle="PivotStyleLight16"/>
  <colors>
    <mruColors>
      <color rgb="FF8F6A59"/>
      <color rgb="FFFAD2B4"/>
      <color rgb="FFAAEBAA"/>
      <color rgb="FFAAE6AA"/>
      <color rgb="FFAAE1AA"/>
      <color rgb="FFAADCAA"/>
      <color rgb="FF9AD7AA"/>
      <color rgb="FFAAD7AA"/>
      <color rgb="FFA6D1A6"/>
      <color rgb="FF91D9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wmf"/><Relationship Id="rId2" Type="http://schemas.openxmlformats.org/officeDocument/2006/relationships/image" Target="../media/image5.jpeg"/><Relationship Id="rId1" Type="http://schemas.openxmlformats.org/officeDocument/2006/relationships/image" Target="../media/image4.wmf"/><Relationship Id="rId4" Type="http://schemas.openxmlformats.org/officeDocument/2006/relationships/image" Target="../media/image7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733425</xdr:colOff>
      <xdr:row>0</xdr:row>
      <xdr:rowOff>641331</xdr:rowOff>
    </xdr:from>
    <xdr:to>
      <xdr:col>7</xdr:col>
      <xdr:colOff>646725</xdr:colOff>
      <xdr:row>0</xdr:row>
      <xdr:rowOff>1254143</xdr:rowOff>
    </xdr:to>
    <xdr:pic>
      <xdr:nvPicPr>
        <xdr:cNvPr id="2" name="Sourire Pio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5305425" y="641331"/>
          <a:ext cx="675300" cy="612812"/>
        </a:xfrm>
        <a:prstGeom prst="rect">
          <a:avLst/>
        </a:prstGeom>
        <a:solidFill>
          <a:schemeClr val="bg2">
            <a:lumMod val="75000"/>
          </a:schemeClr>
        </a:solidFill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215900</xdr:colOff>
      <xdr:row>11</xdr:row>
      <xdr:rowOff>57150</xdr:rowOff>
    </xdr:from>
    <xdr:to>
      <xdr:col>8</xdr:col>
      <xdr:colOff>549275</xdr:colOff>
      <xdr:row>12</xdr:row>
      <xdr:rowOff>107949</xdr:rowOff>
    </xdr:to>
    <xdr:grpSp>
      <xdr:nvGrpSpPr>
        <xdr:cNvPr id="4" name="Tri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311900" y="5057775"/>
          <a:ext cx="333375" cy="241299"/>
          <a:chOff x="2900362" y="2905125"/>
          <a:chExt cx="333375" cy="241299"/>
        </a:xfrm>
      </xdr:grpSpPr>
      <xdr:sp macro="" textlink="">
        <xdr:nvSpPr>
          <xdr:cNvPr id="5" name="Parallélogramm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 bwMode="auto">
          <a:xfrm>
            <a:off x="3009901" y="2909888"/>
            <a:ext cx="115200" cy="228600"/>
          </a:xfrm>
          <a:prstGeom prst="parallelogram">
            <a:avLst/>
          </a:prstGeom>
          <a:solidFill>
            <a:srgbClr val="92D050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n-US" sz="1100"/>
          </a:p>
        </xdr:txBody>
      </xdr:sp>
      <xdr:sp macro="" textlink="">
        <xdr:nvSpPr>
          <xdr:cNvPr id="7" name="Parallélogramm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 bwMode="auto">
          <a:xfrm>
            <a:off x="2900362" y="2909889"/>
            <a:ext cx="115200" cy="230400"/>
          </a:xfrm>
          <a:prstGeom prst="parallelogram">
            <a:avLst/>
          </a:prstGeom>
          <a:solidFill>
            <a:srgbClr val="92D050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n-US" sz="1100"/>
          </a:p>
        </xdr:txBody>
      </xdr:sp>
      <xdr:sp macro="" textlink="">
        <xdr:nvSpPr>
          <xdr:cNvPr id="8" name="Parallélogramm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 bwMode="auto">
          <a:xfrm>
            <a:off x="3119437" y="2905125"/>
            <a:ext cx="114300" cy="241299"/>
          </a:xfrm>
          <a:prstGeom prst="parallelogram">
            <a:avLst/>
          </a:prstGeom>
          <a:solidFill>
            <a:srgbClr val="92D050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n-US" sz="1100"/>
          </a:p>
        </xdr:txBody>
      </xdr:sp>
    </xdr:grpSp>
    <xdr:clientData/>
  </xdr:twoCellAnchor>
  <xdr:twoCellAnchor>
    <xdr:from>
      <xdr:col>3</xdr:col>
      <xdr:colOff>304800</xdr:colOff>
      <xdr:row>10</xdr:row>
      <xdr:rowOff>19050</xdr:rowOff>
    </xdr:from>
    <xdr:to>
      <xdr:col>9</xdr:col>
      <xdr:colOff>28575</xdr:colOff>
      <xdr:row>13</xdr:row>
      <xdr:rowOff>142875</xdr:rowOff>
    </xdr:to>
    <xdr:grpSp>
      <xdr:nvGrpSpPr>
        <xdr:cNvPr id="10" name="Cadra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590800" y="4829175"/>
          <a:ext cx="4295775" cy="695325"/>
          <a:chOff x="2600325" y="4838700"/>
          <a:chExt cx="4295775" cy="695325"/>
        </a:xfrm>
      </xdr:grpSpPr>
      <xdr:pic>
        <xdr:nvPicPr>
          <xdr:cNvPr id="6" name="Image 5" descr="CaptBar.JPG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2600325" y="4838700"/>
            <a:ext cx="4295775" cy="695325"/>
          </a:xfrm>
          <a:prstGeom prst="rect">
            <a:avLst/>
          </a:prstGeom>
        </xdr:spPr>
      </xdr:pic>
      <xdr:sp macro="" textlink="">
        <xdr:nvSpPr>
          <xdr:cNvPr id="9" name="Cadr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 bwMode="auto">
          <a:xfrm>
            <a:off x="3133725" y="4962525"/>
            <a:ext cx="3209925" cy="442913"/>
          </a:xfrm>
          <a:prstGeom prst="frame">
            <a:avLst/>
          </a:prstGeom>
          <a:solidFill>
            <a:srgbClr val="FFFFFF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n-US" sz="1100"/>
          </a:p>
        </xdr:txBody>
      </xdr:sp>
    </xdr:grpSp>
    <xdr:clientData/>
  </xdr:twoCellAnchor>
  <xdr:twoCellAnchor editAs="oneCell">
    <xdr:from>
      <xdr:col>5</xdr:col>
      <xdr:colOff>57150</xdr:colOff>
      <xdr:row>0</xdr:row>
      <xdr:rowOff>581025</xdr:rowOff>
    </xdr:from>
    <xdr:to>
      <xdr:col>5</xdr:col>
      <xdr:colOff>732450</xdr:colOff>
      <xdr:row>0</xdr:row>
      <xdr:rowOff>1273904</xdr:rowOff>
    </xdr:to>
    <xdr:pic>
      <xdr:nvPicPr>
        <xdr:cNvPr id="11" name="Sourire Pio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 bwMode="auto">
        <a:xfrm>
          <a:off x="3867150" y="581025"/>
          <a:ext cx="675300" cy="692879"/>
        </a:xfrm>
        <a:prstGeom prst="rect">
          <a:avLst/>
        </a:prstGeom>
        <a:solidFill>
          <a:schemeClr val="bg2">
            <a:lumMod val="75000"/>
          </a:schemeClr>
        </a:solidFill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114300</xdr:colOff>
      <xdr:row>17</xdr:row>
      <xdr:rowOff>142875</xdr:rowOff>
    </xdr:from>
    <xdr:to>
      <xdr:col>6</xdr:col>
      <xdr:colOff>581025</xdr:colOff>
      <xdr:row>21</xdr:row>
      <xdr:rowOff>161925</xdr:rowOff>
    </xdr:to>
    <xdr:pic>
      <xdr:nvPicPr>
        <xdr:cNvPr id="12" name="LogoEP" descr="LogoExcelPrat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4300" y="6115050"/>
          <a:ext cx="5038725" cy="781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9525</xdr:rowOff>
        </xdr:from>
        <xdr:to>
          <xdr:col>6</xdr:col>
          <xdr:colOff>0</xdr:colOff>
          <xdr:row>35</xdr:row>
          <xdr:rowOff>180975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14</xdr:col>
          <xdr:colOff>114300</xdr:colOff>
          <xdr:row>31</xdr:row>
          <xdr:rowOff>76200</xdr:rowOff>
        </xdr:to>
        <xdr:sp macro="" textlink="">
          <xdr:nvSpPr>
            <xdr:cNvPr id="2050" name="LbEcran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139211</xdr:colOff>
      <xdr:row>5</xdr:row>
      <xdr:rowOff>468923</xdr:rowOff>
    </xdr:from>
    <xdr:to>
      <xdr:col>14</xdr:col>
      <xdr:colOff>7327</xdr:colOff>
      <xdr:row>5</xdr:row>
      <xdr:rowOff>478998</xdr:rowOff>
    </xdr:to>
    <xdr:cxnSp macro="">
      <xdr:nvCxnSpPr>
        <xdr:cNvPr id="93" name="Connecteur droit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CxnSpPr/>
      </xdr:nvCxnSpPr>
      <xdr:spPr>
        <a:xfrm flipV="1">
          <a:off x="11283461" y="5231423"/>
          <a:ext cx="725366" cy="10075"/>
        </a:xfrm>
        <a:prstGeom prst="line">
          <a:avLst/>
        </a:prstGeom>
        <a:ln w="50800"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101600</xdr:colOff>
      <xdr:row>4</xdr:row>
      <xdr:rowOff>152400</xdr:rowOff>
    </xdr:from>
    <xdr:to>
      <xdr:col>6</xdr:col>
      <xdr:colOff>738800</xdr:colOff>
      <xdr:row>4</xdr:row>
      <xdr:rowOff>709613</xdr:rowOff>
    </xdr:to>
    <xdr:pic>
      <xdr:nvPicPr>
        <xdr:cNvPr id="68" name="Sourire Big" hidden="1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245100" y="3962400"/>
          <a:ext cx="637200" cy="557213"/>
        </a:xfrm>
        <a:prstGeom prst="rect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9</xdr:col>
      <xdr:colOff>59531</xdr:colOff>
      <xdr:row>5</xdr:row>
      <xdr:rowOff>881063</xdr:rowOff>
    </xdr:to>
    <xdr:pic>
      <xdr:nvPicPr>
        <xdr:cNvPr id="4" name="Aide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143500" y="0"/>
          <a:ext cx="2631281" cy="56435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23753</xdr:colOff>
      <xdr:row>1</xdr:row>
      <xdr:rowOff>1574818</xdr:rowOff>
    </xdr:from>
    <xdr:to>
      <xdr:col>9</xdr:col>
      <xdr:colOff>738247</xdr:colOff>
      <xdr:row>1</xdr:row>
      <xdr:rowOff>2206606</xdr:rowOff>
    </xdr:to>
    <xdr:pic>
      <xdr:nvPicPr>
        <xdr:cNvPr id="2" name="Sourire Pio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6881753" y="3803668"/>
          <a:ext cx="714494" cy="631788"/>
        </a:xfrm>
        <a:prstGeom prst="rect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20</xdr:row>
          <xdr:rowOff>9525</xdr:rowOff>
        </xdr:from>
        <xdr:to>
          <xdr:col>5</xdr:col>
          <xdr:colOff>619125</xdr:colOff>
          <xdr:row>21</xdr:row>
          <xdr:rowOff>9525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22</xdr:col>
          <xdr:colOff>647700</xdr:colOff>
          <xdr:row>17</xdr:row>
          <xdr:rowOff>152400</xdr:rowOff>
        </xdr:to>
        <xdr:sp macro="" textlink="">
          <xdr:nvSpPr>
            <xdr:cNvPr id="3074" name="LbSortie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3.emf"/><Relationship Id="rId5" Type="http://schemas.openxmlformats.org/officeDocument/2006/relationships/control" Target="../activeX/activeX2.xml"/><Relationship Id="rId4" Type="http://schemas.openxmlformats.org/officeDocument/2006/relationships/image" Target="../media/image2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image" Target="../media/image12.emf"/><Relationship Id="rId5" Type="http://schemas.openxmlformats.org/officeDocument/2006/relationships/control" Target="../activeX/activeX4.xml"/><Relationship Id="rId4" Type="http://schemas.openxmlformats.org/officeDocument/2006/relationships/image" Target="../media/image1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36"/>
  <sheetViews>
    <sheetView showRowColHeaders="0" tabSelected="1" workbookViewId="0">
      <selection activeCell="G17" sqref="G17"/>
    </sheetView>
  </sheetViews>
  <sheetFormatPr baseColWidth="10" defaultRowHeight="15" x14ac:dyDescent="0.25"/>
  <sheetData>
    <row r="1" spans="1:19" ht="142.5" customHeight="1" x14ac:dyDescent="0.25">
      <c r="A1" s="64"/>
      <c r="B1" s="64"/>
      <c r="C1" s="65"/>
      <c r="D1" s="65"/>
      <c r="E1" s="65" t="s">
        <v>19</v>
      </c>
      <c r="F1" s="65"/>
      <c r="G1" s="65" t="s">
        <v>6</v>
      </c>
      <c r="H1" s="65"/>
      <c r="I1" s="65"/>
      <c r="J1" s="65"/>
      <c r="K1" s="65"/>
      <c r="L1" s="64"/>
      <c r="M1" s="61"/>
      <c r="N1" s="61"/>
      <c r="O1" s="61"/>
      <c r="P1" s="61"/>
      <c r="Q1" s="61"/>
      <c r="R1" s="61"/>
      <c r="S1" s="61"/>
    </row>
    <row r="2" spans="1:19" ht="40.5" customHeight="1" thickBot="1" x14ac:dyDescent="0.3">
      <c r="A2" s="60"/>
      <c r="B2" s="60"/>
      <c r="C2" s="60"/>
      <c r="D2" s="60"/>
      <c r="E2" s="130"/>
      <c r="F2" s="130" t="s">
        <v>39</v>
      </c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x14ac:dyDescent="0.25">
      <c r="A3" s="60"/>
      <c r="B3" s="60"/>
      <c r="C3" s="60"/>
      <c r="D3" s="60"/>
      <c r="E3" s="60"/>
      <c r="F3" s="67"/>
      <c r="G3" s="68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</row>
    <row r="4" spans="1:19" x14ac:dyDescent="0.25">
      <c r="A4" s="60"/>
      <c r="B4" s="60"/>
      <c r="C4" s="60"/>
      <c r="D4" s="60"/>
      <c r="E4" s="60"/>
      <c r="F4" s="69" t="s">
        <v>21</v>
      </c>
      <c r="G4" s="70" t="s">
        <v>36</v>
      </c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</row>
    <row r="5" spans="1:19" x14ac:dyDescent="0.25">
      <c r="A5" s="60"/>
      <c r="B5" s="60"/>
      <c r="C5" s="60"/>
      <c r="D5" s="60"/>
      <c r="E5" s="60"/>
      <c r="F5" s="71"/>
      <c r="G5" s="7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ht="90" x14ac:dyDescent="0.25">
      <c r="A6" s="60"/>
      <c r="B6" s="60"/>
      <c r="C6" s="60"/>
      <c r="D6" s="60"/>
      <c r="E6" s="60"/>
      <c r="F6" s="69" t="s">
        <v>22</v>
      </c>
      <c r="G6" s="72" t="s">
        <v>40</v>
      </c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1:19" ht="15.75" thickBot="1" x14ac:dyDescent="0.3">
      <c r="A7" s="60"/>
      <c r="B7" s="60"/>
      <c r="C7" s="60"/>
      <c r="D7" s="60"/>
      <c r="E7" s="60"/>
      <c r="F7" s="73"/>
      <c r="G7" s="74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</row>
    <row r="8" spans="1:19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</row>
    <row r="9" spans="1:19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</row>
    <row r="10" spans="1:19" x14ac:dyDescent="0.25">
      <c r="A10" s="60"/>
      <c r="B10" s="60"/>
      <c r="C10" s="60"/>
      <c r="D10" s="60"/>
      <c r="E10" s="60"/>
      <c r="F10" s="131" t="s">
        <v>25</v>
      </c>
      <c r="G10" s="131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</row>
    <row r="11" spans="1:19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</row>
    <row r="12" spans="1:19" x14ac:dyDescent="0.25">
      <c r="A12" s="60"/>
      <c r="B12" s="60"/>
      <c r="C12" s="60"/>
      <c r="D12" s="60"/>
      <c r="E12" s="66"/>
      <c r="F12" s="66"/>
      <c r="G12" s="66"/>
      <c r="H12" s="66"/>
      <c r="I12" s="66"/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x14ac:dyDescent="0.25">
      <c r="A13" s="60"/>
      <c r="B13" s="60"/>
      <c r="C13" s="60"/>
      <c r="D13" s="60"/>
      <c r="E13" s="66"/>
      <c r="F13" s="66"/>
      <c r="G13" s="66"/>
      <c r="H13" s="66"/>
      <c r="I13" s="66"/>
      <c r="J13" s="60"/>
      <c r="K13" s="60"/>
      <c r="L13" s="60"/>
      <c r="M13" s="60"/>
      <c r="N13" s="60"/>
      <c r="O13" s="60"/>
      <c r="P13" s="60"/>
      <c r="Q13" s="60"/>
      <c r="R13" s="60"/>
      <c r="S13" s="60"/>
    </row>
    <row r="14" spans="1:19" x14ac:dyDescent="0.2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</row>
    <row r="15" spans="1:19" x14ac:dyDescent="0.2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</row>
    <row r="16" spans="1:19" x14ac:dyDescent="0.25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</row>
    <row r="17" spans="1:19" ht="2.1" customHeight="1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13"/>
      <c r="Q17" s="13"/>
      <c r="R17" s="13"/>
      <c r="S17" s="13"/>
    </row>
    <row r="18" spans="1:19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x14ac:dyDescent="0.25">
      <c r="A19" s="13"/>
      <c r="B19" s="118" t="s">
        <v>38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x14ac:dyDescent="0.25">
      <c r="A20" s="13"/>
      <c r="B20" s="118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x14ac:dyDescent="0.25">
      <c r="A21" s="13"/>
      <c r="B21" s="118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</row>
    <row r="22" spans="1:19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</row>
    <row r="23" spans="1:19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</row>
    <row r="24" spans="1:19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</row>
    <row r="25" spans="1:19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1:19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</row>
    <row r="28" spans="1:19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</row>
    <row r="29" spans="1:19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</row>
    <row r="30" spans="1:19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</row>
    <row r="31" spans="1:19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</row>
    <row r="32" spans="1:19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</row>
    <row r="33" spans="1:19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</row>
    <row r="34" spans="1:19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</row>
    <row r="35" spans="1:19" x14ac:dyDescent="0.25">
      <c r="A35">
        <v>0</v>
      </c>
      <c r="E35" s="1" t="str">
        <f>LEFT(G4,2)</f>
        <v>32</v>
      </c>
      <c r="F35">
        <v>1366</v>
      </c>
      <c r="G35">
        <v>768</v>
      </c>
    </row>
    <row r="36" spans="1:19" x14ac:dyDescent="0.25">
      <c r="F36" s="1"/>
      <c r="G36" s="1"/>
    </row>
  </sheetData>
  <mergeCells count="1">
    <mergeCell ref="F10:G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LbEcran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14</xdr:col>
                <xdr:colOff>114300</xdr:colOff>
                <xdr:row>31</xdr:row>
                <xdr:rowOff>76200</xdr:rowOff>
              </to>
            </anchor>
          </controlPr>
        </control>
      </mc:Choice>
      <mc:Fallback>
        <control shapeId="2050" r:id="rId3" name="LbEcran"/>
      </mc:Fallback>
    </mc:AlternateContent>
    <mc:AlternateContent xmlns:mc="http://schemas.openxmlformats.org/markup-compatibility/2006">
      <mc:Choice Requires="x14">
        <control shapeId="2049" r:id="rId5" name="TextBox1">
          <controlPr defaultSize="0" autoLine="0" r:id="rId6">
            <anchor moveWithCells="1">
              <from>
                <xdr:col>5</xdr:col>
                <xdr:colOff>0</xdr:colOff>
                <xdr:row>35</xdr:row>
                <xdr:rowOff>9525</xdr:rowOff>
              </from>
              <to>
                <xdr:col>6</xdr:col>
                <xdr:colOff>0</xdr:colOff>
                <xdr:row>35</xdr:row>
                <xdr:rowOff>180975</xdr:rowOff>
              </to>
            </anchor>
          </controlPr>
        </control>
      </mc:Choice>
      <mc:Fallback>
        <control shapeId="2049" r:id="rId5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AB100"/>
  <sheetViews>
    <sheetView showRowColHeaders="0" zoomScale="80" zoomScaleNormal="80" workbookViewId="0"/>
  </sheetViews>
  <sheetFormatPr baseColWidth="10" defaultColWidth="0" defaultRowHeight="15" zeroHeight="1" x14ac:dyDescent="0.25"/>
  <cols>
    <col min="1" max="14" width="12.85546875" customWidth="1"/>
    <col min="15" max="15" width="10.7109375" customWidth="1"/>
    <col min="16" max="16" width="6.7109375" hidden="1" customWidth="1"/>
    <col min="17" max="17" width="8.7109375" customWidth="1"/>
    <col min="18" max="18" width="8.28515625" customWidth="1"/>
    <col min="19" max="19" width="7.42578125" customWidth="1"/>
    <col min="20" max="20" width="11.42578125" customWidth="1"/>
    <col min="21" max="21" width="13.7109375" customWidth="1"/>
    <col min="22" max="22" width="13.28515625" customWidth="1"/>
    <col min="23" max="28" width="11.42578125" customWidth="1"/>
    <col min="29" max="16384" width="11.42578125" hidden="1"/>
  </cols>
  <sheetData>
    <row r="1" spans="1:27" ht="75" customHeight="1" x14ac:dyDescent="0.7">
      <c r="A1" s="33" t="s">
        <v>3</v>
      </c>
      <c r="B1" s="33" t="s">
        <v>3</v>
      </c>
      <c r="C1" s="46" t="s">
        <v>3</v>
      </c>
      <c r="D1" s="46" t="s">
        <v>3</v>
      </c>
      <c r="E1" s="47"/>
      <c r="F1" s="48"/>
      <c r="G1" s="47"/>
      <c r="H1" s="46"/>
      <c r="I1" s="46"/>
      <c r="J1" s="33"/>
      <c r="K1" s="33"/>
      <c r="L1" s="33"/>
      <c r="M1" s="51" t="s">
        <v>13</v>
      </c>
      <c r="N1" s="113">
        <v>1</v>
      </c>
      <c r="O1" s="15"/>
      <c r="Q1" s="10"/>
      <c r="U1" s="4"/>
      <c r="V1" s="11"/>
    </row>
    <row r="2" spans="1:27" ht="75" customHeight="1" x14ac:dyDescent="0.7">
      <c r="A2" s="33" t="s">
        <v>3</v>
      </c>
      <c r="B2" s="33" t="s">
        <v>3</v>
      </c>
      <c r="C2" s="46" t="s">
        <v>3</v>
      </c>
      <c r="D2" s="46"/>
      <c r="E2" s="48"/>
      <c r="F2" s="47"/>
      <c r="G2" s="48"/>
      <c r="H2" s="46"/>
      <c r="I2" s="46"/>
      <c r="J2" s="33"/>
      <c r="K2" s="61"/>
      <c r="L2" s="61"/>
      <c r="M2" s="49" t="s">
        <v>14</v>
      </c>
      <c r="N2" s="115">
        <v>2</v>
      </c>
      <c r="O2" s="15"/>
      <c r="Q2" s="10"/>
      <c r="U2" s="4"/>
    </row>
    <row r="3" spans="1:27" ht="75" customHeight="1" x14ac:dyDescent="0.7">
      <c r="A3" s="33" t="s">
        <v>3</v>
      </c>
      <c r="B3" s="33" t="s">
        <v>3</v>
      </c>
      <c r="C3" s="47"/>
      <c r="D3" s="48"/>
      <c r="E3" s="47"/>
      <c r="F3" s="48"/>
      <c r="G3" s="47"/>
      <c r="H3" s="48"/>
      <c r="I3" s="47"/>
      <c r="J3" s="33"/>
      <c r="K3" s="60"/>
      <c r="L3" s="60"/>
      <c r="M3" s="50" t="s">
        <v>15</v>
      </c>
      <c r="N3" s="114">
        <v>3</v>
      </c>
      <c r="O3" s="15"/>
      <c r="Q3" s="10"/>
      <c r="U3" s="4"/>
    </row>
    <row r="4" spans="1:27" ht="75" customHeight="1" x14ac:dyDescent="0.25">
      <c r="A4" s="33" t="s">
        <v>3</v>
      </c>
      <c r="B4" s="33" t="s">
        <v>3</v>
      </c>
      <c r="C4" s="48"/>
      <c r="D4" s="47"/>
      <c r="E4" s="48"/>
      <c r="F4" s="47"/>
      <c r="G4" s="48"/>
      <c r="H4" s="47"/>
      <c r="I4" s="48"/>
      <c r="J4" s="33"/>
      <c r="K4" s="33"/>
      <c r="L4" s="33"/>
      <c r="M4" s="33"/>
      <c r="N4" s="78" t="s">
        <v>24</v>
      </c>
      <c r="O4" s="15"/>
      <c r="Q4" s="10"/>
      <c r="U4" s="4"/>
    </row>
    <row r="5" spans="1:27" ht="75" customHeight="1" x14ac:dyDescent="0.7">
      <c r="A5" s="33" t="s">
        <v>3</v>
      </c>
      <c r="B5" s="33" t="s">
        <v>3</v>
      </c>
      <c r="C5" s="47"/>
      <c r="D5" s="48"/>
      <c r="E5" s="47"/>
      <c r="F5" s="48"/>
      <c r="G5" s="47"/>
      <c r="H5" s="48"/>
      <c r="I5" s="47"/>
      <c r="J5" s="33"/>
      <c r="K5" s="60"/>
      <c r="L5" s="60"/>
      <c r="M5" s="33"/>
      <c r="N5" s="14">
        <f>N23</f>
        <v>4</v>
      </c>
      <c r="O5" s="15"/>
      <c r="Q5" s="10"/>
      <c r="U5" s="4"/>
    </row>
    <row r="6" spans="1:27" ht="75" customHeight="1" x14ac:dyDescent="0.25">
      <c r="A6" s="33" t="s">
        <v>3</v>
      </c>
      <c r="B6" s="33"/>
      <c r="C6" s="46"/>
      <c r="D6" s="46"/>
      <c r="E6" s="48"/>
      <c r="F6" s="47"/>
      <c r="G6" s="48"/>
      <c r="H6" s="46"/>
      <c r="I6" s="46"/>
      <c r="J6" s="33"/>
      <c r="K6" s="61"/>
      <c r="L6" s="61"/>
      <c r="M6" s="33"/>
      <c r="N6" s="17" t="s">
        <v>18</v>
      </c>
      <c r="O6" s="15"/>
      <c r="Q6" s="10"/>
      <c r="U6" s="4"/>
    </row>
    <row r="7" spans="1:27" ht="75" customHeight="1" x14ac:dyDescent="0.25">
      <c r="A7" s="33"/>
      <c r="B7" s="33"/>
      <c r="C7" s="46"/>
      <c r="D7" s="46"/>
      <c r="E7" s="47"/>
      <c r="F7" s="48"/>
      <c r="G7" s="47"/>
      <c r="H7" s="46"/>
      <c r="I7" s="46"/>
      <c r="J7" s="33"/>
      <c r="K7" s="33"/>
      <c r="L7" s="33"/>
      <c r="M7" s="59"/>
      <c r="N7" s="16">
        <f>N24</f>
        <v>29</v>
      </c>
      <c r="O7" s="15"/>
      <c r="Q7" s="3"/>
      <c r="U7" s="4"/>
    </row>
    <row r="8" spans="1:27" ht="75" customHeight="1" x14ac:dyDescent="0.25">
      <c r="A8" s="62"/>
      <c r="B8" s="62"/>
      <c r="C8" s="63"/>
      <c r="D8" s="62"/>
      <c r="E8" s="132"/>
      <c r="F8" s="132"/>
      <c r="G8" s="132"/>
      <c r="H8" s="62"/>
      <c r="I8" s="76"/>
      <c r="J8" s="62"/>
      <c r="K8" s="62"/>
      <c r="L8" s="62"/>
      <c r="M8" s="62"/>
      <c r="N8" s="62"/>
      <c r="O8" s="62"/>
      <c r="Q8" s="1"/>
      <c r="U8" s="4"/>
      <c r="V8" s="2"/>
      <c r="Z8" s="57"/>
      <c r="AA8" s="58"/>
    </row>
    <row r="9" spans="1:27" ht="75" customHeight="1" x14ac:dyDescent="0.25">
      <c r="A9" s="128">
        <v>-35</v>
      </c>
      <c r="B9" s="128">
        <v>-35</v>
      </c>
      <c r="C9" s="128">
        <v>-35</v>
      </c>
      <c r="D9" s="128">
        <v>-35</v>
      </c>
      <c r="E9" s="128">
        <v>-35</v>
      </c>
      <c r="F9" s="128">
        <v>-35</v>
      </c>
      <c r="G9" s="128">
        <v>-35</v>
      </c>
      <c r="H9" s="128">
        <v>-35</v>
      </c>
      <c r="I9" s="128">
        <v>-35</v>
      </c>
      <c r="J9" s="128">
        <v>-35</v>
      </c>
      <c r="K9" s="128">
        <v>-35</v>
      </c>
      <c r="L9" s="128">
        <v>-35</v>
      </c>
      <c r="M9" s="128">
        <v>-35</v>
      </c>
      <c r="N9" s="128"/>
      <c r="O9" s="128" t="s">
        <v>17</v>
      </c>
      <c r="U9" s="4"/>
    </row>
    <row r="10" spans="1:27" ht="75" customHeight="1" thickBot="1" x14ac:dyDescent="0.4">
      <c r="A10" s="54">
        <v>-35</v>
      </c>
      <c r="B10" s="54">
        <v>-35</v>
      </c>
      <c r="C10" s="54">
        <v>-35</v>
      </c>
      <c r="D10" s="54">
        <v>-35</v>
      </c>
      <c r="E10" s="54">
        <v>-35</v>
      </c>
      <c r="F10" s="54">
        <v>-35</v>
      </c>
      <c r="G10" s="54">
        <v>-35</v>
      </c>
      <c r="H10" s="54">
        <v>-35</v>
      </c>
      <c r="I10" s="54">
        <v>-35</v>
      </c>
      <c r="J10" s="54">
        <v>-35</v>
      </c>
      <c r="K10" s="54">
        <v>-35</v>
      </c>
      <c r="L10" s="13"/>
      <c r="M10" s="25"/>
      <c r="N10" s="25"/>
      <c r="O10" s="13"/>
      <c r="Q10" s="43"/>
      <c r="U10" s="52"/>
      <c r="V10" s="44"/>
      <c r="X10" s="43"/>
    </row>
    <row r="11" spans="1:27" ht="15" customHeight="1" x14ac:dyDescent="0.25">
      <c r="A11" s="39">
        <v>-35</v>
      </c>
      <c r="B11" s="34">
        <v>-35</v>
      </c>
      <c r="C11" s="34">
        <v>-35</v>
      </c>
      <c r="D11" s="34">
        <v>-35</v>
      </c>
      <c r="E11" s="29"/>
      <c r="F11" s="29"/>
      <c r="G11" s="29"/>
      <c r="H11" s="34">
        <v>-35</v>
      </c>
      <c r="I11" s="34">
        <v>-35</v>
      </c>
      <c r="J11" s="34">
        <v>-35</v>
      </c>
      <c r="K11" s="34">
        <v>-35</v>
      </c>
      <c r="L11" s="34">
        <v>-35</v>
      </c>
      <c r="M11" s="34">
        <v>-35</v>
      </c>
      <c r="N11" s="34">
        <v>-35</v>
      </c>
      <c r="O11" s="35">
        <v>-35</v>
      </c>
      <c r="Q11" s="12"/>
      <c r="U11" s="55"/>
      <c r="V11" s="7"/>
    </row>
    <row r="12" spans="1:27" ht="15" customHeight="1" x14ac:dyDescent="0.25">
      <c r="A12" s="40">
        <v>-35</v>
      </c>
      <c r="B12" s="36">
        <v>-35</v>
      </c>
      <c r="C12" s="36">
        <v>-35</v>
      </c>
      <c r="D12" s="36">
        <v>-35</v>
      </c>
      <c r="E12" s="30"/>
      <c r="F12" s="30"/>
      <c r="G12" s="30"/>
      <c r="H12" s="36">
        <v>-35</v>
      </c>
      <c r="I12" s="36">
        <v>-35</v>
      </c>
      <c r="J12" s="36">
        <v>-35</v>
      </c>
      <c r="K12" s="36">
        <v>-35</v>
      </c>
      <c r="L12" s="36">
        <v>-35</v>
      </c>
      <c r="M12" s="36">
        <v>-35</v>
      </c>
      <c r="N12" s="36">
        <v>-35</v>
      </c>
      <c r="O12" s="37">
        <v>-35</v>
      </c>
      <c r="Q12" s="12"/>
      <c r="U12" s="4"/>
    </row>
    <row r="13" spans="1:27" ht="15" customHeight="1" x14ac:dyDescent="0.25">
      <c r="A13" s="40">
        <v>-35</v>
      </c>
      <c r="B13" s="36">
        <v>-35</v>
      </c>
      <c r="C13" s="30"/>
      <c r="D13" s="30"/>
      <c r="E13" s="30"/>
      <c r="F13" s="30"/>
      <c r="G13" s="30"/>
      <c r="H13" s="30"/>
      <c r="I13" s="30"/>
      <c r="J13" s="36">
        <v>-35</v>
      </c>
      <c r="K13" s="36">
        <v>-35</v>
      </c>
      <c r="L13" s="36">
        <v>-35</v>
      </c>
      <c r="M13" s="36">
        <v>-35</v>
      </c>
      <c r="N13" s="36">
        <v>-35</v>
      </c>
      <c r="O13" s="37">
        <v>-35</v>
      </c>
      <c r="Q13" s="12"/>
      <c r="U13" s="4"/>
    </row>
    <row r="14" spans="1:27" ht="15" customHeight="1" x14ac:dyDescent="0.25">
      <c r="A14" s="40">
        <v>-35</v>
      </c>
      <c r="B14" s="36">
        <v>-35</v>
      </c>
      <c r="C14" s="30"/>
      <c r="D14" s="30"/>
      <c r="E14" s="30"/>
      <c r="F14" s="30"/>
      <c r="G14" s="30"/>
      <c r="H14" s="30"/>
      <c r="I14" s="30"/>
      <c r="J14" s="36">
        <v>-35</v>
      </c>
      <c r="K14" s="36">
        <v>-35</v>
      </c>
      <c r="L14" s="36">
        <v>-35</v>
      </c>
      <c r="M14" s="36">
        <v>-35</v>
      </c>
      <c r="N14" s="36">
        <v>-35</v>
      </c>
      <c r="O14" s="37">
        <v>-35</v>
      </c>
      <c r="U14" s="4"/>
    </row>
    <row r="15" spans="1:27" ht="15" customHeight="1" x14ac:dyDescent="0.25">
      <c r="A15" s="40">
        <v>-35</v>
      </c>
      <c r="B15" s="36">
        <v>-35</v>
      </c>
      <c r="C15" s="30">
        <v>21</v>
      </c>
      <c r="D15" s="30"/>
      <c r="E15" s="30">
        <v>13</v>
      </c>
      <c r="F15" s="30"/>
      <c r="G15" s="30"/>
      <c r="H15" s="30">
        <v>12</v>
      </c>
      <c r="I15" s="30"/>
      <c r="J15" s="36">
        <v>-35</v>
      </c>
      <c r="K15" s="36">
        <v>-35</v>
      </c>
      <c r="L15" s="36">
        <v>-35</v>
      </c>
      <c r="M15" s="36">
        <v>-35</v>
      </c>
      <c r="N15" s="36">
        <v>-35</v>
      </c>
      <c r="O15" s="37">
        <v>-35</v>
      </c>
      <c r="U15" s="4"/>
    </row>
    <row r="16" spans="1:27" x14ac:dyDescent="0.25">
      <c r="A16" s="40">
        <v>-35</v>
      </c>
      <c r="B16" s="36">
        <v>-35</v>
      </c>
      <c r="C16" s="36">
        <v>-35</v>
      </c>
      <c r="D16" s="36">
        <v>-35</v>
      </c>
      <c r="E16" s="30"/>
      <c r="F16" s="30"/>
      <c r="G16" s="30"/>
      <c r="H16" s="36">
        <v>-35</v>
      </c>
      <c r="I16" s="36">
        <v>-35</v>
      </c>
      <c r="J16" s="36">
        <v>-35</v>
      </c>
      <c r="K16" s="36">
        <v>-35</v>
      </c>
      <c r="L16" s="36">
        <v>-35</v>
      </c>
      <c r="M16" s="36">
        <v>-35</v>
      </c>
      <c r="N16" s="36">
        <v>-35</v>
      </c>
      <c r="O16" s="37">
        <v>-35</v>
      </c>
      <c r="U16" s="4"/>
    </row>
    <row r="17" spans="1:21" ht="23.25" customHeight="1" thickBot="1" x14ac:dyDescent="0.3">
      <c r="A17" s="41">
        <v>-35</v>
      </c>
      <c r="B17" s="38">
        <v>-35</v>
      </c>
      <c r="C17" s="38">
        <v>-35</v>
      </c>
      <c r="D17" s="38">
        <v>-35</v>
      </c>
      <c r="E17" s="31">
        <v>33</v>
      </c>
      <c r="F17" s="31"/>
      <c r="G17" s="31"/>
      <c r="H17" s="38">
        <v>-35</v>
      </c>
      <c r="I17" s="38">
        <v>-35</v>
      </c>
      <c r="J17" s="38">
        <v>-35</v>
      </c>
      <c r="K17" s="38">
        <v>-35</v>
      </c>
      <c r="L17" s="38">
        <v>-35</v>
      </c>
      <c r="M17" s="38">
        <v>-35</v>
      </c>
      <c r="N17" s="38">
        <v>-35</v>
      </c>
      <c r="O17" s="37">
        <v>-35</v>
      </c>
      <c r="U17" s="4"/>
    </row>
    <row r="18" spans="1:21" ht="19.5" thickBot="1" x14ac:dyDescent="0.35">
      <c r="A18" s="56">
        <v>-35</v>
      </c>
      <c r="B18" s="56">
        <v>-35</v>
      </c>
      <c r="C18" s="56">
        <v>-35</v>
      </c>
      <c r="D18" s="56">
        <v>-35</v>
      </c>
      <c r="E18" s="56">
        <v>-35</v>
      </c>
      <c r="F18" s="53">
        <v>-35</v>
      </c>
      <c r="G18" s="53">
        <v>-35</v>
      </c>
      <c r="H18" s="53">
        <v>-35</v>
      </c>
      <c r="I18" s="53">
        <v>-35</v>
      </c>
      <c r="J18" s="53">
        <v>-35</v>
      </c>
      <c r="K18" s="121">
        <v>-35</v>
      </c>
      <c r="L18" s="6"/>
      <c r="M18" s="18"/>
      <c r="N18" s="23"/>
      <c r="O18" s="6"/>
      <c r="P18">
        <v>115</v>
      </c>
      <c r="S18" s="3"/>
      <c r="U18" s="4"/>
    </row>
    <row r="19" spans="1:21" ht="15.75" x14ac:dyDescent="0.25">
      <c r="A19" s="99">
        <v>380</v>
      </c>
      <c r="B19" s="100">
        <v>240</v>
      </c>
      <c r="C19" s="106">
        <v>0</v>
      </c>
      <c r="D19" s="122" t="str">
        <f>CHAR(64+A21) &amp; B21</f>
        <v>H15</v>
      </c>
      <c r="E19" s="7"/>
      <c r="F19" s="7"/>
      <c r="G19" s="7"/>
      <c r="H19" s="80" t="s">
        <v>27</v>
      </c>
      <c r="I19" s="81" t="s">
        <v>35</v>
      </c>
      <c r="J19" s="82" t="s">
        <v>34</v>
      </c>
      <c r="K19" s="111" t="s">
        <v>13</v>
      </c>
      <c r="L19" s="112"/>
      <c r="M19" s="24"/>
      <c r="N19" s="20"/>
      <c r="P19">
        <v>10</v>
      </c>
      <c r="U19" s="4"/>
    </row>
    <row r="20" spans="1:21" ht="15.75" x14ac:dyDescent="0.25">
      <c r="A20" s="83">
        <f>INT(A19/53.5)+1</f>
        <v>8</v>
      </c>
      <c r="B20" s="101">
        <f>INT(B19/58.5)+1</f>
        <v>5</v>
      </c>
      <c r="C20" s="119">
        <f ca="1">INDIRECT(CHAR(64+A20) &amp; B21)</f>
        <v>12</v>
      </c>
      <c r="D20" s="123" t="s">
        <v>42</v>
      </c>
      <c r="E20" s="125">
        <v>4</v>
      </c>
      <c r="G20" s="7"/>
      <c r="H20" s="83">
        <f ca="1">IF(AND(RIGHT(I20,2)&lt;&gt;"19",INDIRECT(J20)&gt;0),INDIRECT(I20)+(INDIRECT(J20)=0),-35)</f>
        <v>-35</v>
      </c>
      <c r="I20" s="42" t="str">
        <f ca="1">CELL("adresse",OFFSET(INDIRECT(J20),-1,-1))</f>
        <v>$F$13</v>
      </c>
      <c r="J20" s="84" t="str">
        <f ca="1">CELL("adresse",OFFSET(INDIRECT($D$20),-1,-1))</f>
        <v>$G$14</v>
      </c>
      <c r="K20" s="111" t="s">
        <v>14</v>
      </c>
      <c r="L20" s="116"/>
      <c r="M20" s="19" t="s">
        <v>33</v>
      </c>
      <c r="N20" s="98" t="s">
        <v>41</v>
      </c>
      <c r="U20" s="4"/>
    </row>
    <row r="21" spans="1:21" ht="15.75" x14ac:dyDescent="0.25">
      <c r="A21" s="83">
        <f>A20</f>
        <v>8</v>
      </c>
      <c r="B21" s="101">
        <f>B20+10</f>
        <v>15</v>
      </c>
      <c r="C21" s="107" t="s">
        <v>16</v>
      </c>
      <c r="D21" s="124" t="s">
        <v>26</v>
      </c>
      <c r="E21" s="125" t="s">
        <v>12</v>
      </c>
      <c r="F21" s="7"/>
      <c r="G21" s="7"/>
      <c r="H21" s="83">
        <f t="shared" ref="H21:H27" ca="1" si="0">IF(AND(RIGHT(I21,2)&lt;&gt;"19",INDIRECT(J21)&gt;0),INDIRECT(I21)+(INDIRECT(J21)=0),-35)</f>
        <v>-35</v>
      </c>
      <c r="I21" s="42" t="str">
        <f ca="1">CELL("adresse",OFFSET(INDIRECT(J21),-1,0))</f>
        <v>$H$13</v>
      </c>
      <c r="J21" s="84" t="str">
        <f ca="1">CELL("adresse",OFFSET(INDIRECT($D$20),-1,0))</f>
        <v>$H$14</v>
      </c>
      <c r="K21" s="111" t="s">
        <v>15</v>
      </c>
      <c r="L21" s="117"/>
      <c r="M21" s="21"/>
      <c r="N21" s="22"/>
      <c r="U21" s="4"/>
    </row>
    <row r="22" spans="1:21" ht="15.75" thickBot="1" x14ac:dyDescent="0.3">
      <c r="A22" s="102" t="s">
        <v>28</v>
      </c>
      <c r="B22" s="103" t="s">
        <v>29</v>
      </c>
      <c r="C22" s="108"/>
      <c r="D22" s="101" t="str">
        <f ca="1">IF(ISNA(J28)=TRUE,"",J28)</f>
        <v/>
      </c>
      <c r="E22" s="7"/>
      <c r="H22" s="83">
        <f t="shared" ca="1" si="0"/>
        <v>-35</v>
      </c>
      <c r="I22" s="42" t="str">
        <f ca="1">CELL("adresse",OFFSET(INDIRECT(J22),-1,1))</f>
        <v>$J$13</v>
      </c>
      <c r="J22" s="84" t="str">
        <f ca="1">CELL("adresse",OFFSET(INDIRECT($D$20),-1,1))</f>
        <v>$I$14</v>
      </c>
      <c r="K22" s="28"/>
      <c r="U22" s="4"/>
    </row>
    <row r="23" spans="1:21" ht="15.75" thickBot="1" x14ac:dyDescent="0.3">
      <c r="A23" s="104">
        <f>FLOOR(INT((A20-1)*53.5+10),5)</f>
        <v>380</v>
      </c>
      <c r="B23" s="105">
        <f>FLOOR((B20-1)*58.5+10,5)</f>
        <v>240</v>
      </c>
      <c r="C23" s="109"/>
      <c r="D23" s="110"/>
      <c r="E23" s="7"/>
      <c r="F23" s="7"/>
      <c r="G23" s="7"/>
      <c r="H23" s="83">
        <f t="shared" ca="1" si="0"/>
        <v>-35</v>
      </c>
      <c r="I23" s="42" t="str">
        <f ca="1">CELL("adresse",OFFSET(INDIRECT(J23),0,-1))</f>
        <v>$F$15</v>
      </c>
      <c r="J23" s="84" t="str">
        <f ca="1">CELL("adresse",OFFSET(INDIRECT($D$20),0,-1))</f>
        <v>$G$15</v>
      </c>
      <c r="M23" s="97" t="s">
        <v>32</v>
      </c>
      <c r="N23" s="92">
        <f>COUNTIF($C$11:$I$17,"&gt;0")</f>
        <v>4</v>
      </c>
      <c r="U23" s="4"/>
    </row>
    <row r="24" spans="1:21" x14ac:dyDescent="0.25">
      <c r="H24" s="83">
        <f t="shared" ca="1" si="0"/>
        <v>-35</v>
      </c>
      <c r="I24" s="42" t="str">
        <f ca="1">CELL("adresse",OFFSET(INDIRECT(J24),0,1))</f>
        <v>$J$15</v>
      </c>
      <c r="J24" s="84" t="str">
        <f ca="1">CELL("adresse",OFFSET(INDIRECT($D$20),0,1))</f>
        <v>$I$15</v>
      </c>
      <c r="L24" s="126" t="s">
        <v>37</v>
      </c>
      <c r="M24" s="83" t="s">
        <v>31</v>
      </c>
      <c r="N24" s="93">
        <f>33-N23</f>
        <v>29</v>
      </c>
      <c r="U24" s="4"/>
    </row>
    <row r="25" spans="1:21" x14ac:dyDescent="0.25">
      <c r="A25" s="79"/>
      <c r="H25" s="83">
        <f t="shared" ca="1" si="0"/>
        <v>-35</v>
      </c>
      <c r="I25" s="42" t="str">
        <f ca="1">CELL("adresse",OFFSET(INDIRECT(J25),1,-1))</f>
        <v>$F$17</v>
      </c>
      <c r="J25" s="84" t="str">
        <f ca="1">CELL("adresse",OFFSET(INDIRECT($D$20),1,-1))</f>
        <v>$G$16</v>
      </c>
      <c r="L25" s="127">
        <v>0</v>
      </c>
      <c r="M25" s="83"/>
      <c r="N25" s="94"/>
      <c r="U25" s="4"/>
    </row>
    <row r="26" spans="1:21" ht="15.75" thickBot="1" x14ac:dyDescent="0.3">
      <c r="H26" s="83">
        <f t="shared" ca="1" si="0"/>
        <v>-35</v>
      </c>
      <c r="I26" s="42" t="str">
        <f ca="1">CELL("adresse",OFFSET(INDIRECT(J26),1,0))</f>
        <v>$H$17</v>
      </c>
      <c r="J26" s="84" t="str">
        <f ca="1">CELL("adresse",OFFSET(INDIRECT($D$20),1,0))</f>
        <v>$H$16</v>
      </c>
      <c r="M26" s="83"/>
      <c r="N26" s="96"/>
      <c r="U26" s="4"/>
    </row>
    <row r="27" spans="1:21" ht="16.5" thickTop="1" thickBot="1" x14ac:dyDescent="0.3">
      <c r="A27" s="32" t="s">
        <v>10</v>
      </c>
      <c r="G27" s="3" t="s">
        <v>30</v>
      </c>
      <c r="H27" s="83">
        <f t="shared" ca="1" si="0"/>
        <v>-35</v>
      </c>
      <c r="I27" s="86" t="str">
        <f ca="1">CELL("adresse",OFFSET(INDIRECT(J27),1,1))</f>
        <v>$J$17</v>
      </c>
      <c r="J27" s="87" t="str">
        <f ca="1">CELL("adresse",OFFSET(INDIRECT($D$20),1,1))</f>
        <v>$I$16</v>
      </c>
      <c r="K27" s="3" t="s">
        <v>30</v>
      </c>
      <c r="M27" s="85" t="s">
        <v>11</v>
      </c>
      <c r="N27" s="95">
        <f>SUM(N23:N26)</f>
        <v>33</v>
      </c>
      <c r="U27" s="4"/>
    </row>
    <row r="28" spans="1:21" ht="15.75" thickBot="1" x14ac:dyDescent="0.3">
      <c r="G28" s="91">
        <f ca="1">H28*C19</f>
        <v>0</v>
      </c>
      <c r="H28" s="88">
        <f ca="1">IF(ISNA(INDEX(H20:H27,MATCH(I28,I$20:I$27,0),0)),-35,INDEX(H20:H27,MATCH(I28,I$20:I$27,0)))</f>
        <v>-35</v>
      </c>
      <c r="I28" s="89" t="str">
        <f>"$"&amp;CHAR(64+A21) &amp; "$" &amp; B21</f>
        <v>$H$15</v>
      </c>
      <c r="J28" s="90" t="e">
        <f ca="1">INDEX(J20:J27,MATCH(I28,I$20:I$27,0),0)</f>
        <v>#N/A</v>
      </c>
      <c r="K28" s="120">
        <f ca="1">ISNA(MATCH(0,H20:H27,0))*1</f>
        <v>1</v>
      </c>
      <c r="U28" s="4"/>
    </row>
    <row r="29" spans="1:21" x14ac:dyDescent="0.25">
      <c r="A29" s="8"/>
      <c r="K29" s="9"/>
      <c r="U29" s="4"/>
    </row>
    <row r="30" spans="1:21" ht="15.75" thickBot="1" x14ac:dyDescent="0.3">
      <c r="A30" s="26">
        <v>1</v>
      </c>
      <c r="B30" s="26">
        <v>2</v>
      </c>
      <c r="C30" s="26">
        <v>3</v>
      </c>
      <c r="D30" s="26">
        <v>4</v>
      </c>
      <c r="E30" s="26">
        <v>5</v>
      </c>
      <c r="F30" s="26">
        <v>6</v>
      </c>
      <c r="G30" s="26">
        <v>7</v>
      </c>
      <c r="H30" s="26">
        <v>8</v>
      </c>
      <c r="I30" s="26">
        <v>9</v>
      </c>
      <c r="J30" s="26">
        <v>10</v>
      </c>
      <c r="K30" s="26">
        <v>11</v>
      </c>
      <c r="L30" s="26">
        <v>12</v>
      </c>
      <c r="M30" s="26">
        <v>13</v>
      </c>
      <c r="N30" s="1" t="s">
        <v>7</v>
      </c>
      <c r="Q30" s="26"/>
      <c r="R30" s="26"/>
      <c r="U30" s="4"/>
    </row>
    <row r="31" spans="1:21" x14ac:dyDescent="0.25">
      <c r="A31" s="39"/>
      <c r="B31" s="34"/>
      <c r="C31" s="34">
        <v>-35</v>
      </c>
      <c r="D31" s="34">
        <v>-35</v>
      </c>
      <c r="E31" s="29">
        <v>1</v>
      </c>
      <c r="F31" s="29">
        <v>2</v>
      </c>
      <c r="G31" s="29">
        <v>3</v>
      </c>
      <c r="H31" s="34">
        <v>-35</v>
      </c>
      <c r="I31" s="34">
        <v>-35</v>
      </c>
      <c r="J31" s="34"/>
      <c r="K31" s="34"/>
      <c r="L31" s="34"/>
      <c r="M31" s="35"/>
      <c r="N31" s="1" t="s">
        <v>4</v>
      </c>
      <c r="U31" s="4"/>
    </row>
    <row r="32" spans="1:21" x14ac:dyDescent="0.25">
      <c r="A32" s="40"/>
      <c r="B32" s="36"/>
      <c r="C32" s="36">
        <v>-35</v>
      </c>
      <c r="D32" s="36">
        <v>-35</v>
      </c>
      <c r="E32" s="30">
        <v>4</v>
      </c>
      <c r="F32" s="30">
        <v>5</v>
      </c>
      <c r="G32" s="30">
        <v>6</v>
      </c>
      <c r="H32" s="36">
        <v>-35</v>
      </c>
      <c r="I32" s="36">
        <v>-35</v>
      </c>
      <c r="J32" s="36"/>
      <c r="K32" s="36"/>
      <c r="L32" s="36"/>
      <c r="M32" s="37"/>
      <c r="N32" s="1" t="s">
        <v>8</v>
      </c>
      <c r="U32" s="4"/>
    </row>
    <row r="33" spans="1:21" x14ac:dyDescent="0.25">
      <c r="A33" s="40"/>
      <c r="B33" s="36"/>
      <c r="C33" s="30">
        <v>7</v>
      </c>
      <c r="D33" s="30">
        <v>8</v>
      </c>
      <c r="E33" s="30">
        <v>9</v>
      </c>
      <c r="F33" s="30">
        <v>10</v>
      </c>
      <c r="G33" s="30">
        <v>11</v>
      </c>
      <c r="H33" s="30">
        <v>12</v>
      </c>
      <c r="I33" s="30">
        <v>13</v>
      </c>
      <c r="J33" s="36"/>
      <c r="K33" s="36"/>
      <c r="L33" s="36"/>
      <c r="M33" s="37"/>
      <c r="N33" s="1" t="s">
        <v>4</v>
      </c>
      <c r="U33" s="4"/>
    </row>
    <row r="34" spans="1:21" x14ac:dyDescent="0.25">
      <c r="A34" s="40"/>
      <c r="B34" s="36"/>
      <c r="C34" s="30">
        <v>14</v>
      </c>
      <c r="D34" s="30">
        <v>15</v>
      </c>
      <c r="E34" s="30">
        <v>16</v>
      </c>
      <c r="F34" s="30">
        <v>17</v>
      </c>
      <c r="G34" s="30">
        <v>18</v>
      </c>
      <c r="H34" s="30">
        <v>19</v>
      </c>
      <c r="I34" s="30">
        <v>20</v>
      </c>
      <c r="J34" s="36"/>
      <c r="K34" s="36"/>
      <c r="L34" s="36"/>
      <c r="M34" s="37"/>
      <c r="N34" s="1" t="s">
        <v>9</v>
      </c>
      <c r="U34" s="4"/>
    </row>
    <row r="35" spans="1:21" x14ac:dyDescent="0.25">
      <c r="A35" s="40"/>
      <c r="B35" s="36"/>
      <c r="C35" s="30">
        <v>21</v>
      </c>
      <c r="D35" s="30">
        <v>22</v>
      </c>
      <c r="E35" s="30">
        <v>23</v>
      </c>
      <c r="F35" s="30">
        <v>24</v>
      </c>
      <c r="G35" s="30">
        <v>25</v>
      </c>
      <c r="H35" s="30">
        <v>26</v>
      </c>
      <c r="I35" s="30">
        <v>27</v>
      </c>
      <c r="J35" s="36"/>
      <c r="K35" s="36"/>
      <c r="L35" s="36"/>
      <c r="M35" s="37"/>
      <c r="N35" s="1" t="s">
        <v>4</v>
      </c>
      <c r="U35" s="4"/>
    </row>
    <row r="36" spans="1:21" x14ac:dyDescent="0.25">
      <c r="A36" s="40"/>
      <c r="B36" s="36"/>
      <c r="C36" s="36">
        <v>-35</v>
      </c>
      <c r="D36" s="36">
        <v>-35</v>
      </c>
      <c r="E36" s="30">
        <v>28</v>
      </c>
      <c r="F36" s="30">
        <v>29</v>
      </c>
      <c r="G36" s="30">
        <v>30</v>
      </c>
      <c r="H36" s="36">
        <v>-35</v>
      </c>
      <c r="I36" s="36">
        <v>-35</v>
      </c>
      <c r="J36" s="36"/>
      <c r="K36" s="36"/>
      <c r="L36" s="36"/>
      <c r="M36" s="37"/>
      <c r="N36" s="1" t="s">
        <v>5</v>
      </c>
      <c r="U36" s="4"/>
    </row>
    <row r="37" spans="1:21" ht="15.75" thickBot="1" x14ac:dyDescent="0.3">
      <c r="A37" s="41"/>
      <c r="B37" s="38"/>
      <c r="C37" s="38">
        <v>-35</v>
      </c>
      <c r="D37" s="38">
        <v>-35</v>
      </c>
      <c r="E37" s="31">
        <v>31</v>
      </c>
      <c r="F37" s="31">
        <v>32</v>
      </c>
      <c r="G37" s="31">
        <v>33</v>
      </c>
      <c r="H37" s="38">
        <v>-35</v>
      </c>
      <c r="I37" s="38">
        <v>-35</v>
      </c>
      <c r="J37" s="38"/>
      <c r="K37" s="38"/>
      <c r="L37" s="38"/>
      <c r="M37" s="45"/>
      <c r="N37" s="1" t="s">
        <v>6</v>
      </c>
      <c r="U37" s="4"/>
    </row>
    <row r="38" spans="1:21" x14ac:dyDescent="0.25">
      <c r="U38" s="4"/>
    </row>
    <row r="39" spans="1:21" x14ac:dyDescent="0.25">
      <c r="U39" s="4"/>
    </row>
    <row r="40" spans="1:21" x14ac:dyDescent="0.25">
      <c r="U40" s="4"/>
    </row>
    <row r="41" spans="1:21" x14ac:dyDescent="0.25">
      <c r="U41" s="4"/>
    </row>
    <row r="42" spans="1:21" x14ac:dyDescent="0.25">
      <c r="U42" s="4"/>
    </row>
    <row r="43" spans="1:21" x14ac:dyDescent="0.25">
      <c r="U43" s="4"/>
    </row>
    <row r="44" spans="1:21" x14ac:dyDescent="0.25">
      <c r="A44" s="27"/>
      <c r="B44" s="27"/>
      <c r="U44" s="4"/>
    </row>
    <row r="45" spans="1:21" x14ac:dyDescent="0.25">
      <c r="A45" s="1"/>
      <c r="B45" s="1"/>
      <c r="U45" s="4"/>
    </row>
    <row r="46" spans="1:21" x14ac:dyDescent="0.25">
      <c r="U46" s="4"/>
    </row>
    <row r="47" spans="1:21" x14ac:dyDescent="0.25">
      <c r="U47" s="4"/>
    </row>
    <row r="48" spans="1:21" x14ac:dyDescent="0.25">
      <c r="U48" s="4"/>
    </row>
    <row r="49" spans="21:21" x14ac:dyDescent="0.25">
      <c r="U49" s="4"/>
    </row>
    <row r="50" spans="21:21" x14ac:dyDescent="0.25">
      <c r="U50" s="4"/>
    </row>
    <row r="51" spans="21:21" x14ac:dyDescent="0.25">
      <c r="U51" s="4"/>
    </row>
    <row r="52" spans="21:21" x14ac:dyDescent="0.25">
      <c r="U52" s="4"/>
    </row>
    <row r="53" spans="21:21" x14ac:dyDescent="0.25">
      <c r="U53" s="5"/>
    </row>
    <row r="54" spans="21:21" x14ac:dyDescent="0.25"/>
    <row r="55" spans="21:21" x14ac:dyDescent="0.25"/>
    <row r="56" spans="21:21" x14ac:dyDescent="0.25"/>
    <row r="57" spans="21:21" x14ac:dyDescent="0.25"/>
    <row r="58" spans="21:21" x14ac:dyDescent="0.25"/>
    <row r="59" spans="21:21" x14ac:dyDescent="0.25"/>
    <row r="60" spans="21:21" x14ac:dyDescent="0.25"/>
    <row r="61" spans="21:21" x14ac:dyDescent="0.25"/>
    <row r="62" spans="21:21" x14ac:dyDescent="0.25"/>
    <row r="63" spans="21:21" x14ac:dyDescent="0.25"/>
    <row r="64" spans="21:21" x14ac:dyDescent="0.25"/>
    <row r="65" spans="19:21" x14ac:dyDescent="0.25"/>
    <row r="66" spans="19:21" x14ac:dyDescent="0.25"/>
    <row r="67" spans="19:21" x14ac:dyDescent="0.25"/>
    <row r="68" spans="19:21" x14ac:dyDescent="0.25">
      <c r="S68">
        <v>68</v>
      </c>
      <c r="U68" t="s">
        <v>2</v>
      </c>
    </row>
    <row r="69" spans="19:21" x14ac:dyDescent="0.25">
      <c r="S69">
        <f>+S68+1</f>
        <v>69</v>
      </c>
    </row>
    <row r="70" spans="19:21" x14ac:dyDescent="0.25">
      <c r="S70">
        <f t="shared" ref="S70:S88" si="1">+S69+1</f>
        <v>70</v>
      </c>
    </row>
    <row r="71" spans="19:21" x14ac:dyDescent="0.25">
      <c r="S71">
        <f t="shared" si="1"/>
        <v>71</v>
      </c>
    </row>
    <row r="72" spans="19:21" x14ac:dyDescent="0.25">
      <c r="S72">
        <f t="shared" si="1"/>
        <v>72</v>
      </c>
    </row>
    <row r="73" spans="19:21" x14ac:dyDescent="0.25">
      <c r="S73">
        <f t="shared" si="1"/>
        <v>73</v>
      </c>
    </row>
    <row r="74" spans="19:21" x14ac:dyDescent="0.25">
      <c r="S74">
        <f t="shared" si="1"/>
        <v>74</v>
      </c>
    </row>
    <row r="75" spans="19:21" x14ac:dyDescent="0.25">
      <c r="S75">
        <f t="shared" si="1"/>
        <v>75</v>
      </c>
    </row>
    <row r="76" spans="19:21" x14ac:dyDescent="0.25">
      <c r="S76">
        <f t="shared" si="1"/>
        <v>76</v>
      </c>
    </row>
    <row r="77" spans="19:21" x14ac:dyDescent="0.25">
      <c r="S77">
        <f t="shared" si="1"/>
        <v>77</v>
      </c>
    </row>
    <row r="78" spans="19:21" x14ac:dyDescent="0.25">
      <c r="S78">
        <f t="shared" si="1"/>
        <v>78</v>
      </c>
    </row>
    <row r="79" spans="19:21" x14ac:dyDescent="0.25">
      <c r="S79">
        <f t="shared" si="1"/>
        <v>79</v>
      </c>
    </row>
    <row r="80" spans="19:21" x14ac:dyDescent="0.25">
      <c r="S80">
        <f t="shared" si="1"/>
        <v>80</v>
      </c>
    </row>
    <row r="81" spans="19:21" x14ac:dyDescent="0.25">
      <c r="S81">
        <f t="shared" si="1"/>
        <v>81</v>
      </c>
    </row>
    <row r="82" spans="19:21" x14ac:dyDescent="0.25">
      <c r="S82">
        <f t="shared" si="1"/>
        <v>82</v>
      </c>
    </row>
    <row r="83" spans="19:21" x14ac:dyDescent="0.25">
      <c r="S83">
        <f t="shared" si="1"/>
        <v>83</v>
      </c>
    </row>
    <row r="84" spans="19:21" x14ac:dyDescent="0.25">
      <c r="S84">
        <f t="shared" si="1"/>
        <v>84</v>
      </c>
    </row>
    <row r="85" spans="19:21" x14ac:dyDescent="0.25">
      <c r="S85">
        <f t="shared" si="1"/>
        <v>85</v>
      </c>
    </row>
    <row r="86" spans="19:21" x14ac:dyDescent="0.25">
      <c r="S86">
        <f t="shared" si="1"/>
        <v>86</v>
      </c>
    </row>
    <row r="87" spans="19:21" x14ac:dyDescent="0.25">
      <c r="S87">
        <f t="shared" si="1"/>
        <v>87</v>
      </c>
    </row>
    <row r="88" spans="19:21" x14ac:dyDescent="0.25">
      <c r="S88">
        <f t="shared" si="1"/>
        <v>88</v>
      </c>
      <c r="T88" t="s">
        <v>0</v>
      </c>
      <c r="U88" t="s">
        <v>1</v>
      </c>
    </row>
    <row r="89" spans="19:21" x14ac:dyDescent="0.25"/>
    <row r="90" spans="19:21" x14ac:dyDescent="0.25"/>
    <row r="91" spans="19:21" x14ac:dyDescent="0.25"/>
    <row r="92" spans="19:21" x14ac:dyDescent="0.25"/>
    <row r="93" spans="19:21" x14ac:dyDescent="0.25"/>
    <row r="94" spans="19:21" x14ac:dyDescent="0.25"/>
    <row r="95" spans="19:21" x14ac:dyDescent="0.25"/>
    <row r="96" spans="19:21" x14ac:dyDescent="0.25"/>
    <row r="97" x14ac:dyDescent="0.25"/>
    <row r="98" x14ac:dyDescent="0.25"/>
    <row r="99" x14ac:dyDescent="0.25"/>
    <row r="100" x14ac:dyDescent="0.25"/>
  </sheetData>
  <mergeCells count="1">
    <mergeCell ref="E8:G8"/>
  </mergeCells>
  <conditionalFormatting sqref="H20:H27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W29"/>
  <sheetViews>
    <sheetView showRowColHeaders="0" workbookViewId="0">
      <selection activeCell="D3" sqref="D3"/>
    </sheetView>
  </sheetViews>
  <sheetFormatPr baseColWidth="10" defaultRowHeight="15" x14ac:dyDescent="0.25"/>
  <sheetData>
    <row r="1" spans="1:23" ht="175.5" customHeight="1" x14ac:dyDescent="0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192" customHeight="1" x14ac:dyDescent="1.35">
      <c r="A2" s="60"/>
      <c r="B2" s="60"/>
      <c r="C2" s="75" t="s">
        <v>5</v>
      </c>
      <c r="D2" s="60"/>
      <c r="E2" s="75" t="s">
        <v>23</v>
      </c>
      <c r="F2" s="75" t="s">
        <v>4</v>
      </c>
      <c r="G2" s="75" t="s">
        <v>20</v>
      </c>
      <c r="H2" s="75" t="s">
        <v>8</v>
      </c>
      <c r="I2" s="75" t="s">
        <v>9</v>
      </c>
      <c r="J2" s="75"/>
      <c r="K2" s="75" t="s">
        <v>9</v>
      </c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2.1" customHeight="1" x14ac:dyDescent="1.35">
      <c r="A3" s="60"/>
      <c r="B3" s="60"/>
      <c r="C3" s="75"/>
      <c r="D3" s="60"/>
      <c r="E3" s="75"/>
      <c r="F3" s="75"/>
      <c r="G3" s="75"/>
      <c r="H3" s="75"/>
      <c r="I3" s="75"/>
      <c r="J3" s="75"/>
      <c r="K3" s="75"/>
      <c r="L3" s="60"/>
      <c r="M3" s="60"/>
      <c r="N3" s="60"/>
      <c r="O3" s="60"/>
    </row>
    <row r="4" spans="1:23" ht="176.2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3" ht="2.1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23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x14ac:dyDescent="0.25">
      <c r="A11" s="13"/>
      <c r="B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x14ac:dyDescent="0.25">
      <c r="A12" s="13"/>
      <c r="B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x14ac:dyDescent="0.25">
      <c r="A13" s="13"/>
      <c r="B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x14ac:dyDescent="0.25">
      <c r="A14" s="13"/>
      <c r="B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x14ac:dyDescent="0.25">
      <c r="A15" s="13"/>
      <c r="B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x14ac:dyDescent="0.25">
      <c r="A16" s="13"/>
      <c r="B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x14ac:dyDescent="0.25">
      <c r="A17" s="13"/>
      <c r="B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x14ac:dyDescent="0.2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129">
        <v>113</v>
      </c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</row>
    <row r="19" spans="1:23" x14ac:dyDescent="0.25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</row>
    <row r="20" spans="1:23" x14ac:dyDescent="0.2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</row>
    <row r="21" spans="1:23" x14ac:dyDescent="0.2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</row>
    <row r="22" spans="1:23" x14ac:dyDescent="0.2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</row>
    <row r="23" spans="1:23" x14ac:dyDescent="0.2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</row>
    <row r="24" spans="1:23" x14ac:dyDescent="0.2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  <row r="25" spans="1:23" x14ac:dyDescent="0.25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>
        <v>0</v>
      </c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</row>
    <row r="26" spans="1:23" x14ac:dyDescent="0.25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</row>
    <row r="27" spans="1:23" x14ac:dyDescent="0.25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</row>
    <row r="28" spans="1:23" x14ac:dyDescent="0.25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</row>
    <row r="29" spans="1:23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LbSortie">
          <controlPr defaultSize="0" autoLine="0" autoPict="0" r:id="rId4">
            <anchor moveWithCells="1">
              <from>
                <xdr:col>0</xdr:col>
                <xdr:colOff>19050</xdr:colOff>
                <xdr:row>0</xdr:row>
                <xdr:rowOff>19050</xdr:rowOff>
              </from>
              <to>
                <xdr:col>22</xdr:col>
                <xdr:colOff>647700</xdr:colOff>
                <xdr:row>17</xdr:row>
                <xdr:rowOff>152400</xdr:rowOff>
              </to>
            </anchor>
          </controlPr>
        </control>
      </mc:Choice>
      <mc:Fallback>
        <control shapeId="3074" r:id="rId3" name="LbSortie"/>
      </mc:Fallback>
    </mc:AlternateContent>
    <mc:AlternateContent xmlns:mc="http://schemas.openxmlformats.org/markup-compatibility/2006">
      <mc:Choice Requires="x14">
        <control shapeId="3073" r:id="rId5" name="TextBox1">
          <controlPr defaultSize="0" autoLine="0" r:id="rId6">
            <anchor moveWithCells="1">
              <from>
                <xdr:col>5</xdr:col>
                <xdr:colOff>238125</xdr:colOff>
                <xdr:row>20</xdr:row>
                <xdr:rowOff>9525</xdr:rowOff>
              </from>
              <to>
                <xdr:col>5</xdr:col>
                <xdr:colOff>619125</xdr:colOff>
                <xdr:row>21</xdr:row>
                <xdr:rowOff>9525</xdr:rowOff>
              </to>
            </anchor>
          </controlPr>
        </control>
      </mc:Choice>
      <mc:Fallback>
        <control shapeId="3073" r:id="rId5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Ecran</vt:lpstr>
      <vt:lpstr>SoloS</vt:lpstr>
      <vt:lpstr>Sortie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2016-08-30T22:14:50Z</dcterms:created>
  <dcterms:modified xsi:type="dcterms:W3CDTF">2021-05-17T19:35:59Z</dcterms:modified>
</cp:coreProperties>
</file>