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est Excel My Budget\"/>
    </mc:Choice>
  </mc:AlternateContent>
  <xr:revisionPtr revIDLastSave="0" documentId="13_ncr:1_{710E9F18-05AB-45C5-A425-6F2A263FC601}" xr6:coauthVersionLast="47" xr6:coauthVersionMax="47" xr10:uidLastSave="{00000000-0000-0000-0000-000000000000}"/>
  <bookViews>
    <workbookView xWindow="-108" yWindow="-108" windowWidth="23256" windowHeight="12576" firstSheet="3" activeTab="3" xr2:uid="{54FC91A8-91F1-4569-A5AB-39F34CF7954C}"/>
  </bookViews>
  <sheets>
    <sheet name="C" sheetId="1" state="veryHidden" r:id="rId1"/>
    <sheet name="E" sheetId="2" state="veryHidden" r:id="rId2"/>
    <sheet name="R" sheetId="3" state="veryHidden" r:id="rId3"/>
    <sheet name="Excel_My_Budget" sheetId="4" r:id="rId4"/>
    <sheet name="Journal" sheetId="16" state="veryHidden" r:id="rId5"/>
    <sheet name="TBCroisé" sheetId="17" state="veryHidden" r:id="rId6"/>
    <sheet name="Feuil1" sheetId="10" state="veryHidden" r:id="rId7"/>
    <sheet name="D" sheetId="19" state="veryHidden" r:id="rId8"/>
    <sheet name="Transaction" sheetId="24" state="veryHidden" r:id="rId9"/>
    <sheet name="Gestion_Dépenses" sheetId="20" state="veryHidden" r:id="rId10"/>
    <sheet name="Statistiques" sheetId="15" state="veryHidden" r:id="rId11"/>
    <sheet name="Accueil" sheetId="22" state="veryHidden" r:id="rId12"/>
    <sheet name="Compte" sheetId="18" state="veryHidden" r:id="rId13"/>
  </sheets>
  <definedNames>
    <definedName name="_xlnm._FilterDatabase" localSheetId="0" hidden="1">'C'!#REF!</definedName>
    <definedName name="_xlnm._FilterDatabase" localSheetId="4" hidden="1">Journal!$A$1:$H$1</definedName>
    <definedName name="ChronologieNative_Date_d_opération">#N/A</definedName>
    <definedName name="CP">#REF!</definedName>
    <definedName name="TBC">#REF!</definedName>
    <definedName name="TBmois">Feuil1!$A$2:$B$13</definedName>
    <definedName name="TBMois2">Journal!#REF!</definedName>
    <definedName name="_xlnm.Print_Area" localSheetId="10">Statistiques!$A$1:$L$170</definedName>
  </definedNames>
  <calcPr calcId="191029"/>
  <pivotCaches>
    <pivotCache cacheId="0" r:id="rId1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6" l="1"/>
  <c r="K5" i="16" s="1"/>
  <c r="A3" i="19"/>
  <c r="A4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" i="19"/>
  <c r="C10" i="3"/>
  <c r="J1" i="16"/>
  <c r="I1" i="16"/>
  <c r="D6" i="15"/>
  <c r="F6" i="15"/>
  <c r="B6" i="15"/>
  <c r="J7" i="16" l="1"/>
  <c r="B43" i="15"/>
  <c r="B7" i="15" s="1"/>
  <c r="C3" i="3"/>
  <c r="C4" i="3"/>
  <c r="C5" i="3"/>
  <c r="C6" i="3"/>
  <c r="C7" i="3"/>
  <c r="C8" i="3"/>
  <c r="C9" i="3"/>
  <c r="C2" i="3"/>
  <c r="A3" i="3" l="1"/>
  <c r="A4" i="3"/>
  <c r="A5" i="3"/>
  <c r="A6" i="3"/>
  <c r="A7" i="3"/>
  <c r="A8" i="3"/>
  <c r="A9" i="3"/>
  <c r="A2" i="3"/>
</calcChain>
</file>

<file path=xl/sharedStrings.xml><?xml version="1.0" encoding="utf-8"?>
<sst xmlns="http://schemas.openxmlformats.org/spreadsheetml/2006/main" count="222" uniqueCount="186">
  <si>
    <t>Revenus</t>
  </si>
  <si>
    <t>Row</t>
  </si>
  <si>
    <t>Montant</t>
  </si>
  <si>
    <t>Date d'opération</t>
  </si>
  <si>
    <t>Opération N°</t>
  </si>
  <si>
    <t>Description</t>
  </si>
  <si>
    <t>Autres</t>
  </si>
  <si>
    <t>Cadeaux</t>
  </si>
  <si>
    <t>Club du sport</t>
  </si>
  <si>
    <t>Voyage</t>
  </si>
  <si>
    <t>Titre</t>
  </si>
  <si>
    <t>N</t>
  </si>
  <si>
    <t>Somme de Montant</t>
  </si>
  <si>
    <t>Étiquettes de lignes</t>
  </si>
  <si>
    <t>(vide)</t>
  </si>
  <si>
    <t>Total général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</si>
  <si>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</si>
  <si>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</si>
  <si>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</si>
  <si>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</si>
  <si>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</si>
  <si>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</si>
  <si>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</si>
  <si>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</si>
  <si>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</si>
  <si>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</si>
  <si>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</si>
  <si>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</si>
  <si>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Opération</t>
  </si>
  <si>
    <t>Type d'opération</t>
  </si>
  <si>
    <t>Étiquettes de colonnes</t>
  </si>
  <si>
    <t>Total des Revenus</t>
  </si>
  <si>
    <t>Total des Épargnes</t>
  </si>
  <si>
    <t>Montant Opération</t>
  </si>
  <si>
    <t>Somme de Montant Opération</t>
  </si>
  <si>
    <t>Identifiant</t>
  </si>
  <si>
    <t>Utilisateur</t>
  </si>
  <si>
    <t>Mot de passe</t>
  </si>
  <si>
    <t>derniére connexion</t>
  </si>
  <si>
    <t>Sous opération</t>
  </si>
  <si>
    <t>Transport</t>
  </si>
  <si>
    <t>Enfants</t>
  </si>
  <si>
    <t>Santé</t>
  </si>
  <si>
    <t>Éducation</t>
  </si>
  <si>
    <t>Sport</t>
  </si>
  <si>
    <t>Prêts</t>
  </si>
  <si>
    <t>Loyer</t>
  </si>
  <si>
    <t>Carburant</t>
  </si>
  <si>
    <t>Produits de beauté</t>
  </si>
  <si>
    <t>Alimentation</t>
  </si>
  <si>
    <t xml:space="preserve">Assurances </t>
  </si>
  <si>
    <t>Frais de scolarité</t>
  </si>
  <si>
    <t xml:space="preserve">Dons </t>
  </si>
  <si>
    <t>Freelance</t>
  </si>
  <si>
    <t>Fonds d'urgence</t>
  </si>
  <si>
    <t xml:space="preserve">Logement </t>
  </si>
  <si>
    <t>Logement</t>
  </si>
  <si>
    <t>Épicerie</t>
  </si>
  <si>
    <t>Assurance automobile</t>
  </si>
  <si>
    <t>Assurance habitation</t>
  </si>
  <si>
    <t>Médicaments</t>
  </si>
  <si>
    <t>Activités de loisirs</t>
  </si>
  <si>
    <t>Accessoires</t>
  </si>
  <si>
    <t>Coiffeur</t>
  </si>
  <si>
    <t>Livres et fournitures</t>
  </si>
  <si>
    <t>Billets d'avion</t>
  </si>
  <si>
    <t>Hébergement</t>
  </si>
  <si>
    <t>Repas en voyage</t>
  </si>
  <si>
    <t>Activités touristiques</t>
  </si>
  <si>
    <t>Fournitures scolaires</t>
  </si>
  <si>
    <t>Activités extra-scolaires</t>
  </si>
  <si>
    <t>Soins vétérinaires</t>
  </si>
  <si>
    <t xml:space="preserve">Alimentation </t>
  </si>
  <si>
    <t xml:space="preserve">Transport </t>
  </si>
  <si>
    <t xml:space="preserve">Santé </t>
  </si>
  <si>
    <t xml:space="preserve">Éducation </t>
  </si>
  <si>
    <t xml:space="preserve">Voyage </t>
  </si>
  <si>
    <t xml:space="preserve">Enfants </t>
  </si>
  <si>
    <t xml:space="preserve">Animaux de compagnie </t>
  </si>
  <si>
    <t xml:space="preserve">Impôts </t>
  </si>
  <si>
    <t>Équipement du sport</t>
  </si>
  <si>
    <t xml:space="preserve">Charité et Dons </t>
  </si>
  <si>
    <t>Divertissement et loisirs</t>
  </si>
  <si>
    <t>Assurances</t>
  </si>
  <si>
    <t>Animaux de la compagnie</t>
  </si>
  <si>
    <t>Crédits</t>
  </si>
  <si>
    <t>Self Care</t>
  </si>
  <si>
    <t>Impôts</t>
  </si>
  <si>
    <t>Abonnements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</si>
  <si>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</si>
  <si>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</si>
  <si>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</si>
  <si>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</si>
  <si>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</si>
  <si>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</si>
  <si>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</si>
  <si>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</si>
  <si>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</si>
  <si>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</si>
  <si>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</si>
  <si>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</si>
  <si>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</si>
  <si>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</si>
  <si>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</si>
  <si>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</si>
  <si>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</si>
  <si>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</si>
  <si>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</si>
  <si>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Entretien et réparation</t>
  </si>
  <si>
    <t>Charges de copropriété</t>
  </si>
  <si>
    <t>Repas eu Restaurant</t>
  </si>
  <si>
    <t>Café</t>
  </si>
  <si>
    <t xml:space="preserve">Transport public </t>
  </si>
  <si>
    <t xml:space="preserve">Réparation de véhicule </t>
  </si>
  <si>
    <t>Frais de stationnement</t>
  </si>
  <si>
    <t>Assurance Maladie</t>
  </si>
  <si>
    <t xml:space="preserve">Frais médicaux </t>
  </si>
  <si>
    <t>Frais de consultation</t>
  </si>
  <si>
    <t>Cinéma</t>
  </si>
  <si>
    <t>Théatre</t>
  </si>
  <si>
    <t>Achat de vêtements</t>
  </si>
  <si>
    <t>Maquillage</t>
  </si>
  <si>
    <t>Cours en ligne en Tamazight Marocaine</t>
  </si>
  <si>
    <t>Cours supplémentaire</t>
  </si>
  <si>
    <t>Transport public</t>
  </si>
  <si>
    <t>Frais de gare d'enfants</t>
  </si>
  <si>
    <t>Jouets</t>
  </si>
  <si>
    <t>Accessoires pour les animaux</t>
  </si>
  <si>
    <t>Assurance pour les animaux</t>
  </si>
  <si>
    <t>Nourriture</t>
  </si>
  <si>
    <t>Cadeau de marriage</t>
  </si>
  <si>
    <t>Assurance</t>
  </si>
  <si>
    <t>Abonnement Netflix</t>
  </si>
  <si>
    <t>Charités</t>
  </si>
  <si>
    <t>Dons</t>
  </si>
  <si>
    <t>Taxes</t>
  </si>
  <si>
    <t>Dépenses personnelles diverses</t>
  </si>
  <si>
    <t>Autres dépeneses</t>
  </si>
  <si>
    <t>Moroccan Hammam</t>
  </si>
  <si>
    <t>Total des dépenses</t>
  </si>
  <si>
    <t>Gérer mes dépenses</t>
  </si>
  <si>
    <t>Excel My Budget</t>
  </si>
  <si>
    <t>Epargne Générale</t>
  </si>
  <si>
    <t>Dettes et Crédits</t>
  </si>
  <si>
    <t>Télécommunication</t>
  </si>
  <si>
    <t>Équipements</t>
  </si>
  <si>
    <t>U</t>
  </si>
  <si>
    <t>Charités et Dons</t>
  </si>
  <si>
    <t>Nouvelle Transaction</t>
  </si>
  <si>
    <t>© Meryem Ben Lahbib</t>
  </si>
  <si>
    <r>
      <t>E</t>
    </r>
    <r>
      <rPr>
        <sz val="72"/>
        <color theme="1"/>
        <rFont val="Amasis MT Pro Medium"/>
        <family val="1"/>
      </rPr>
      <t>x</t>
    </r>
    <r>
      <rPr>
        <sz val="72"/>
        <color rgb="FFCC0099"/>
        <rFont val="Amasis MT Pro Medium"/>
        <family val="1"/>
      </rPr>
      <t>c</t>
    </r>
    <r>
      <rPr>
        <sz val="72"/>
        <color theme="1"/>
        <rFont val="Amasis MT Pro Medium"/>
        <family val="1"/>
      </rPr>
      <t>e</t>
    </r>
    <r>
      <rPr>
        <sz val="72"/>
        <color rgb="FFCC0099"/>
        <rFont val="Amasis MT Pro Medium"/>
        <family val="1"/>
      </rPr>
      <t xml:space="preserve">l </t>
    </r>
    <r>
      <rPr>
        <sz val="72"/>
        <color theme="1"/>
        <rFont val="Amasis MT Pro Medium"/>
        <family val="1"/>
      </rPr>
      <t>M</t>
    </r>
    <r>
      <rPr>
        <sz val="72"/>
        <color rgb="FFCC0099"/>
        <rFont val="Amasis MT Pro Medium"/>
        <family val="1"/>
      </rPr>
      <t xml:space="preserve">y </t>
    </r>
    <r>
      <rPr>
        <sz val="72"/>
        <color theme="1"/>
        <rFont val="Amasis MT Pro Medium"/>
        <family val="1"/>
      </rPr>
      <t>B</t>
    </r>
    <r>
      <rPr>
        <sz val="72"/>
        <color rgb="FFCC0099"/>
        <rFont val="Amasis MT Pro Medium"/>
        <family val="1"/>
      </rPr>
      <t>u</t>
    </r>
    <r>
      <rPr>
        <sz val="72"/>
        <color theme="1"/>
        <rFont val="Amasis MT Pro Medium"/>
        <family val="1"/>
      </rPr>
      <t>d</t>
    </r>
    <r>
      <rPr>
        <sz val="72"/>
        <color rgb="FFCC0099"/>
        <rFont val="Amasis MT Pro Medium"/>
        <family val="1"/>
      </rPr>
      <t>g</t>
    </r>
    <r>
      <rPr>
        <sz val="72"/>
        <color theme="1"/>
        <rFont val="Amasis MT Pro Medium"/>
        <family val="1"/>
      </rPr>
      <t>e</t>
    </r>
    <r>
      <rPr>
        <sz val="72"/>
        <color rgb="FFCC0099"/>
        <rFont val="Amasis MT Pro Medium"/>
        <family val="1"/>
      </rPr>
      <t>t</t>
    </r>
  </si>
  <si>
    <t>Revenus d'investissement</t>
  </si>
  <si>
    <t>Frais de jardinage</t>
  </si>
  <si>
    <t>Décoration intérieure</t>
  </si>
  <si>
    <t xml:space="preserve">Facture de téléphone fixe </t>
  </si>
  <si>
    <t xml:space="preserve">Forfait de téléphone portable </t>
  </si>
  <si>
    <t xml:space="preserve">Facture internet </t>
  </si>
  <si>
    <t>Cadeau d'anniversaire</t>
  </si>
  <si>
    <t>Crédit 1</t>
  </si>
  <si>
    <t>Crédit 2</t>
  </si>
  <si>
    <t>Abonnement à des applications ou jeux mobiles</t>
  </si>
  <si>
    <t>Abonnement à des cours en ligne</t>
  </si>
  <si>
    <t>Achat d'équipements de jardinage</t>
  </si>
  <si>
    <t>Achat d'équipements de cuisine</t>
  </si>
  <si>
    <t>Achat d'appareils électroniques</t>
  </si>
  <si>
    <t xml:space="preserve">Prêts 2 </t>
  </si>
  <si>
    <t>Prêts 3</t>
  </si>
  <si>
    <t>Salaire mensuel</t>
  </si>
  <si>
    <t>Mon rapport financier</t>
  </si>
  <si>
    <t>Travail indépendant</t>
  </si>
  <si>
    <t>Voiture</t>
  </si>
  <si>
    <t>Épargne santé</t>
  </si>
  <si>
    <t>Facture d'eau, électricité et gaz</t>
  </si>
  <si>
    <t>Location de voiture</t>
  </si>
  <si>
    <t>Covoiturage</t>
  </si>
  <si>
    <t>Revenu de location</t>
  </si>
  <si>
    <t>Fournitures de maison</t>
  </si>
  <si>
    <t>Snacks</t>
  </si>
  <si>
    <t>Soins</t>
  </si>
  <si>
    <t>Chaussures</t>
  </si>
  <si>
    <t>Cours de l'anglais en ligne</t>
  </si>
  <si>
    <t>Projet personnel</t>
  </si>
  <si>
    <t>Coûts oubliés</t>
  </si>
  <si>
    <t>Prêts 1</t>
  </si>
  <si>
    <t>Excel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</si>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</sst>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(* #,##0.00_);_(* \(#,##0.00\);_(* &quot;-&quot;??_);_(@_)"/>
    <numFmt numFmtId="165" formatCode="[$-F800]dddd\,\ mmmm\ dd\,\ yyyy"/>
  </numFmts>
  <fonts count="3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0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Amasis MT Pro Medium"/>
      <family val="1"/>
    </font>
    <font>
      <sz val="14"/>
      <color rgb="FFFF0000"/>
      <name val="Amasis MT Pro Medium"/>
      <family val="1"/>
    </font>
    <font>
      <sz val="12"/>
      <color theme="1"/>
      <name val="Amasis MT Pro Medium"/>
      <family val="1"/>
    </font>
    <font>
      <sz val="36"/>
      <color theme="5"/>
      <name val="Amasis MT Pro Medium"/>
      <family val="1"/>
    </font>
    <font>
      <sz val="12"/>
      <color theme="1"/>
      <name val="Andalus"/>
      <family val="1"/>
    </font>
    <font>
      <sz val="18"/>
      <color rgb="FFFF0000"/>
      <name val="Calibri"/>
      <family val="2"/>
      <scheme val="minor"/>
    </font>
    <font>
      <sz val="72"/>
      <color theme="1"/>
      <name val="Amasis MT Pro Medium"/>
      <family val="1"/>
    </font>
    <font>
      <sz val="72"/>
      <name val="Amasis MT Pro Medium"/>
      <family val="1"/>
    </font>
    <font>
      <sz val="12"/>
      <color theme="0"/>
      <name val="Amasis MT Pro Medium"/>
      <family val="1"/>
    </font>
    <font>
      <b/>
      <sz val="12"/>
      <color rgb="FFFF0000"/>
      <name val="Amasis MT Pro Medium"/>
      <family val="1"/>
    </font>
    <font>
      <sz val="10"/>
      <color rgb="FF0070C0"/>
      <name val="Amasis MT Pro Medium"/>
      <family val="1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Times New Roman"/>
      <family val="1"/>
    </font>
    <font>
      <sz val="11"/>
      <color theme="0"/>
      <name val="Calibri"/>
      <family val="2"/>
      <scheme val="minor"/>
    </font>
    <font>
      <sz val="26"/>
      <color theme="0"/>
      <name val="Aharoni"/>
      <charset val="177"/>
    </font>
    <font>
      <sz val="28"/>
      <color theme="0"/>
      <name val="Aharoni"/>
      <charset val="177"/>
    </font>
    <font>
      <u/>
      <sz val="11"/>
      <color theme="10"/>
      <name val="Calibri"/>
      <family val="2"/>
      <scheme val="minor"/>
    </font>
    <font>
      <sz val="48"/>
      <color rgb="FFCC0099"/>
      <name val="Amasis MT Pro Medium"/>
      <family val="1"/>
    </font>
    <font>
      <sz val="14"/>
      <name val="Amasis MT Pro Medium"/>
      <family val="1"/>
    </font>
    <font>
      <sz val="72"/>
      <color rgb="FFCC0099"/>
      <name val="Amasis MT Pro Medium"/>
      <family val="1"/>
    </font>
    <font>
      <b/>
      <sz val="11"/>
      <color theme="1"/>
      <name val="Calibri"/>
      <family val="2"/>
      <scheme val="minor"/>
    </font>
    <font>
      <sz val="12"/>
      <color theme="5" tint="-0.249977111117893"/>
      <name val="Amasis MT Pro Medium"/>
      <family val="1"/>
    </font>
    <font>
      <b/>
      <sz val="12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F7FF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3FAFF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23" fillId="0" borderId="0" applyNumberFormat="0" applyFill="0" applyBorder="0" applyAlignment="0" applyProtection="0"/>
  </cellStyleXfs>
  <cellXfs count="79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2" borderId="1" xfId="0" applyFont="1" applyFill="1" applyBorder="1"/>
    <xf numFmtId="0" fontId="3" fillId="0" borderId="0" xfId="0" applyFont="1" applyAlignment="1">
      <alignment wrapText="1"/>
    </xf>
    <xf numFmtId="0" fontId="3" fillId="0" borderId="1" xfId="0" applyFont="1" applyBorder="1" applyAlignment="1">
      <alignment wrapText="1"/>
    </xf>
    <xf numFmtId="0" fontId="2" fillId="0" borderId="1" xfId="0" applyFont="1" applyBorder="1"/>
    <xf numFmtId="0" fontId="4" fillId="3" borderId="1" xfId="0" applyFont="1" applyFill="1" applyBorder="1"/>
    <xf numFmtId="14" fontId="2" fillId="0" borderId="1" xfId="0" applyNumberFormat="1" applyFont="1" applyBorder="1"/>
    <xf numFmtId="0" fontId="8" fillId="4" borderId="0" xfId="0" applyFont="1" applyFill="1"/>
    <xf numFmtId="0" fontId="8" fillId="5" borderId="0" xfId="0" applyFont="1" applyFill="1"/>
    <xf numFmtId="0" fontId="0" fillId="0" borderId="1" xfId="0" applyBorder="1"/>
    <xf numFmtId="164" fontId="10" fillId="5" borderId="0" xfId="1" applyFont="1" applyFill="1" applyBorder="1"/>
    <xf numFmtId="164" fontId="8" fillId="5" borderId="0" xfId="1" applyFont="1" applyFill="1" applyBorder="1"/>
    <xf numFmtId="164" fontId="8" fillId="4" borderId="0" xfId="1" applyFont="1" applyFill="1" applyBorder="1"/>
    <xf numFmtId="14" fontId="4" fillId="3" borderId="1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9" fillId="4" borderId="0" xfId="0" applyFont="1" applyFill="1"/>
    <xf numFmtId="164" fontId="8" fillId="5" borderId="0" xfId="1" applyFont="1" applyFill="1" applyBorder="1" applyAlignment="1">
      <alignment horizontal="center" vertical="center"/>
    </xf>
    <xf numFmtId="0" fontId="11" fillId="6" borderId="1" xfId="0" applyFont="1" applyFill="1" applyBorder="1"/>
    <xf numFmtId="0" fontId="8" fillId="5" borderId="2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5" borderId="0" xfId="0" applyFont="1" applyFill="1" applyAlignment="1">
      <alignment vertical="top"/>
    </xf>
    <xf numFmtId="164" fontId="8" fillId="5" borderId="0" xfId="1" applyFont="1" applyFill="1" applyBorder="1" applyAlignment="1">
      <alignment vertical="top"/>
    </xf>
    <xf numFmtId="164" fontId="8" fillId="7" borderId="0" xfId="1" applyFont="1" applyFill="1" applyBorder="1"/>
    <xf numFmtId="164" fontId="9" fillId="4" borderId="0" xfId="1" applyFont="1" applyFill="1" applyBorder="1"/>
    <xf numFmtId="164" fontId="4" fillId="3" borderId="1" xfId="1" applyFont="1" applyFill="1" applyBorder="1"/>
    <xf numFmtId="164" fontId="2" fillId="0" borderId="1" xfId="1" applyFont="1" applyBorder="1"/>
    <xf numFmtId="165" fontId="8" fillId="5" borderId="0" xfId="1" applyNumberFormat="1" applyFont="1" applyFill="1" applyBorder="1"/>
    <xf numFmtId="164" fontId="14" fillId="5" borderId="0" xfId="1" applyFont="1" applyFill="1" applyBorder="1"/>
    <xf numFmtId="164" fontId="15" fillId="5" borderId="0" xfId="1" applyFont="1" applyFill="1" applyBorder="1"/>
    <xf numFmtId="164" fontId="16" fillId="5" borderId="0" xfId="1" applyFont="1" applyFill="1" applyBorder="1"/>
    <xf numFmtId="0" fontId="17" fillId="8" borderId="0" xfId="0" applyFont="1" applyFill="1"/>
    <xf numFmtId="14" fontId="0" fillId="0" borderId="0" xfId="0" applyNumberFormat="1"/>
    <xf numFmtId="1" fontId="0" fillId="0" borderId="0" xfId="0" applyNumberFormat="1"/>
    <xf numFmtId="0" fontId="18" fillId="8" borderId="0" xfId="0" applyFont="1" applyFill="1"/>
    <xf numFmtId="0" fontId="0" fillId="4" borderId="0" xfId="0" applyFill="1"/>
    <xf numFmtId="0" fontId="19" fillId="9" borderId="1" xfId="0" applyFont="1" applyFill="1" applyBorder="1" applyAlignment="1">
      <alignment wrapText="1"/>
    </xf>
    <xf numFmtId="0" fontId="20" fillId="9" borderId="0" xfId="0" applyFont="1" applyFill="1"/>
    <xf numFmtId="0" fontId="0" fillId="5" borderId="0" xfId="0" applyFill="1"/>
    <xf numFmtId="0" fontId="20" fillId="5" borderId="0" xfId="0" applyFont="1" applyFill="1"/>
    <xf numFmtId="0" fontId="22" fillId="9" borderId="0" xfId="0" applyFont="1" applyFill="1"/>
    <xf numFmtId="0" fontId="21" fillId="10" borderId="0" xfId="0" applyFont="1" applyFill="1"/>
    <xf numFmtId="0" fontId="0" fillId="10" borderId="0" xfId="0" applyFill="1"/>
    <xf numFmtId="165" fontId="7" fillId="5" borderId="0" xfId="0" applyNumberFormat="1" applyFont="1" applyFill="1"/>
    <xf numFmtId="0" fontId="6" fillId="5" borderId="0" xfId="0" applyFont="1" applyFill="1"/>
    <xf numFmtId="14" fontId="6" fillId="5" borderId="0" xfId="0" applyNumberFormat="1" applyFont="1" applyFill="1"/>
    <xf numFmtId="0" fontId="13" fillId="5" borderId="0" xfId="0" applyFont="1" applyFill="1" applyAlignment="1">
      <alignment vertical="center"/>
    </xf>
    <xf numFmtId="0" fontId="12" fillId="5" borderId="0" xfId="0" applyFont="1" applyFill="1" applyAlignment="1">
      <alignment vertical="center"/>
    </xf>
    <xf numFmtId="0" fontId="25" fillId="5" borderId="0" xfId="0" applyFont="1" applyFill="1" applyAlignment="1">
      <alignment vertical="center"/>
    </xf>
    <xf numFmtId="165" fontId="7" fillId="11" borderId="0" xfId="0" applyNumberFormat="1" applyFont="1" applyFill="1"/>
    <xf numFmtId="0" fontId="13" fillId="11" borderId="0" xfId="0" applyFont="1" applyFill="1" applyAlignment="1">
      <alignment vertical="center"/>
    </xf>
    <xf numFmtId="0" fontId="6" fillId="11" borderId="0" xfId="0" applyFont="1" applyFill="1"/>
    <xf numFmtId="0" fontId="6" fillId="12" borderId="0" xfId="0" applyFont="1" applyFill="1"/>
    <xf numFmtId="0" fontId="13" fillId="12" borderId="0" xfId="0" applyFont="1" applyFill="1" applyAlignment="1">
      <alignment vertical="center"/>
    </xf>
    <xf numFmtId="0" fontId="0" fillId="12" borderId="0" xfId="0" applyFill="1"/>
    <xf numFmtId="0" fontId="6" fillId="10" borderId="0" xfId="0" applyFont="1" applyFill="1"/>
    <xf numFmtId="0" fontId="13" fillId="10" borderId="0" xfId="0" applyFont="1" applyFill="1" applyAlignment="1">
      <alignment vertical="center"/>
    </xf>
    <xf numFmtId="165" fontId="7" fillId="13" borderId="0" xfId="0" applyNumberFormat="1" applyFont="1" applyFill="1"/>
    <xf numFmtId="0" fontId="6" fillId="13" borderId="0" xfId="0" applyFont="1" applyFill="1"/>
    <xf numFmtId="0" fontId="13" fillId="13" borderId="0" xfId="0" applyFont="1" applyFill="1" applyAlignment="1">
      <alignment vertical="center"/>
    </xf>
    <xf numFmtId="0" fontId="12" fillId="13" borderId="0" xfId="0" applyFont="1" applyFill="1" applyAlignment="1">
      <alignment vertical="center"/>
    </xf>
    <xf numFmtId="165" fontId="7" fillId="14" borderId="0" xfId="0" applyNumberFormat="1" applyFont="1" applyFill="1"/>
    <xf numFmtId="0" fontId="6" fillId="14" borderId="0" xfId="0" applyFont="1" applyFill="1"/>
    <xf numFmtId="0" fontId="13" fillId="14" borderId="0" xfId="0" applyFont="1" applyFill="1" applyAlignment="1">
      <alignment vertical="center"/>
    </xf>
    <xf numFmtId="0" fontId="12" fillId="14" borderId="0" xfId="0" applyFont="1" applyFill="1" applyAlignment="1">
      <alignment vertical="center"/>
    </xf>
    <xf numFmtId="0" fontId="23" fillId="4" borderId="0" xfId="2" applyFill="1"/>
    <xf numFmtId="0" fontId="24" fillId="4" borderId="0" xfId="0" applyFont="1" applyFill="1"/>
    <xf numFmtId="0" fontId="6" fillId="4" borderId="0" xfId="0" applyFont="1" applyFill="1"/>
    <xf numFmtId="0" fontId="21" fillId="15" borderId="0" xfId="0" applyFont="1" applyFill="1"/>
    <xf numFmtId="0" fontId="20" fillId="15" borderId="0" xfId="0" applyFont="1" applyFill="1"/>
    <xf numFmtId="0" fontId="22" fillId="4" borderId="0" xfId="0" applyFont="1" applyFill="1"/>
    <xf numFmtId="22" fontId="0" fillId="0" borderId="1" xfId="0" applyNumberFormat="1" applyBorder="1"/>
    <xf numFmtId="0" fontId="8" fillId="0" borderId="0" xfId="0" applyFont="1"/>
    <xf numFmtId="0" fontId="28" fillId="4" borderId="0" xfId="0" applyFont="1" applyFill="1" applyAlignment="1">
      <alignment vertical="top" wrapText="1"/>
    </xf>
    <xf numFmtId="0" fontId="29" fillId="16" borderId="0" xfId="0" applyFont="1" applyFill="1"/>
    <xf numFmtId="1" fontId="27" fillId="0" borderId="0" xfId="0" applyNumberFormat="1" applyFont="1"/>
    <xf numFmtId="0" fontId="26" fillId="5" borderId="0" xfId="0" applyFont="1" applyFill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3">
    <dxf>
      <fill>
        <patternFill>
          <bgColor theme="8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39994506668294322"/>
        </patternFill>
      </fill>
    </dxf>
  </dxfs>
  <tableStyles count="2" defaultTableStyle="TableStyleMedium2" defaultPivotStyle="PivotStyleLight16">
    <tableStyle name="Style de tableau croisé dynamique 1" table="0" count="1" xr9:uid="{0D770294-70BC-4108-B175-1001FFBBEE52}">
      <tableStyleElement type="wholeTable" dxfId="2"/>
    </tableStyle>
    <tableStyle name="Style de tableau croisé dynamique 2" table="0" count="2" xr9:uid="{642ECA76-4841-4902-8C0B-0039E0943F06}">
      <tableStyleElement type="wholeTable" dxfId="1"/>
      <tableStyleElement type="pageFieldLabels" dxfId="0"/>
    </tableStyle>
  </tableStyles>
  <colors>
    <mruColors>
      <color rgb="FFCC0099"/>
      <color rgb="FFD60093"/>
      <color rgb="FFF3FAFF"/>
      <color rgb="FFF5F5F5"/>
      <color rgb="FFFFF7FF"/>
      <color rgb="FFEFF7FF"/>
      <color rgb="FFD9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11/relationships/timelineCache" Target="timelineCaches/timelineCach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My Budget.xlsm]TBCroisé!Tableau croisé dynamique8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ysClr val="windowText" lastClr="000000"/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r>
              <a:rPr lang="en-US" sz="1600" b="0">
                <a:solidFill>
                  <a:sysClr val="windowText" lastClr="000000"/>
                </a:solidFill>
              </a:rPr>
              <a:t>Répartition des Revenus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ysClr val="windowText" lastClr="000000"/>
              </a:solidFill>
              <a:latin typeface="Amasis MT Pro Medium" panose="020406040500050203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TBCroisé!$R$1:$R$2</c:f>
              <c:strCache>
                <c:ptCount val="1"/>
                <c:pt idx="0">
                  <c:v>Total général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439-43AB-9D2B-C7C0ED9249C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A1A4-4818-9D14-0BBBABDD38A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5812-4AF9-8486-583D1E11979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Amasis MT Pro Medium" panose="02040604050005020304" pitchFamily="18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TBCroisé!$Q$3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TBCroisé!$R$3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2-7439-43AB-9D2B-C7C0ED9249CF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/>
      </a:solidFill>
      <a:round/>
    </a:ln>
    <a:effectLst/>
  </c:spPr>
  <c:txPr>
    <a:bodyPr/>
    <a:lstStyle/>
    <a:p>
      <a:pPr>
        <a:defRPr>
          <a:solidFill>
            <a:schemeClr val="tx2"/>
          </a:solidFill>
          <a:latin typeface="Amasis MT Pro Medium" panose="02040604050005020304" pitchFamily="18" charset="0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My Budget.xlsm]TBCroisé!Tableau croisé dynamique9</c:name>
    <c:fmtId val="1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Amasis MT Pro Medium" panose="02040604050005020304" pitchFamily="18" charset="0"/>
                <a:ea typeface="+mj-ea"/>
                <a:cs typeface="+mj-cs"/>
              </a:defRPr>
            </a:pPr>
            <a:r>
              <a:rPr lang="en-US" sz="1600"/>
              <a:t>Répartition des Sous dépenses</a:t>
            </a:r>
          </a:p>
        </c:rich>
      </c:tx>
      <c:layout>
        <c:manualLayout>
          <c:xMode val="edge"/>
          <c:yMode val="edge"/>
          <c:x val="0.29838309842609773"/>
          <c:y val="1.013803250561119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cap="none" spc="0" normalizeH="0" baseline="0">
              <a:solidFill>
                <a:schemeClr val="tx1">
                  <a:lumMod val="65000"/>
                  <a:lumOff val="35000"/>
                </a:schemeClr>
              </a:solidFill>
              <a:latin typeface="Amasis MT Pro Medium" panose="02040604050005020304" pitchFamily="18" charset="0"/>
              <a:ea typeface="+mj-ea"/>
              <a:cs typeface="+mj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TBCroisé!$V$1:$V$2</c:f>
              <c:strCache>
                <c:ptCount val="1"/>
                <c:pt idx="0">
                  <c:v>Total général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Amasis MT Pro Medium" panose="02040604050005020304" pitchFamily="18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TBCroisé!$U$3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TBCroisé!$V$3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D187-4A1B-A1DA-715F4710C282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269"/>
        <c:axId val="1580813231"/>
        <c:axId val="1608728687"/>
      </c:barChart>
      <c:catAx>
        <c:axId val="1580813231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endParaRPr lang="fr-FR"/>
          </a:p>
        </c:txPr>
        <c:crossAx val="1608728687"/>
        <c:crosses val="autoZero"/>
        <c:auto val="1"/>
        <c:lblAlgn val="ctr"/>
        <c:lblOffset val="100"/>
        <c:noMultiLvlLbl val="0"/>
      </c:catAx>
      <c:valAx>
        <c:axId val="16087286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endParaRPr lang="fr-FR"/>
          </a:p>
        </c:txPr>
        <c:crossAx val="158081323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Amasis MT Pro Medium" panose="02040604050005020304" pitchFamily="18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>
          <a:latin typeface="Amasis MT Pro Medium" panose="02040604050005020304" pitchFamily="18" charset="0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pivotSource>
    <c:name>[Excel My Budget.xlsm]TBCroisé!Tableau croisé dynamique6</c:name>
    <c:fmtId val="3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r>
              <a:rPr lang="en-US">
                <a:solidFill>
                  <a:sysClr val="windowText" lastClr="000000"/>
                </a:solidFill>
              </a:rPr>
              <a:t>Répartition des Dépenses Principales</a:t>
            </a:r>
          </a:p>
        </c:rich>
      </c:tx>
      <c:layout>
        <c:manualLayout>
          <c:xMode val="edge"/>
          <c:yMode val="edge"/>
          <c:x val="0.24174231706769539"/>
          <c:y val="6.0999807946290514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Amasis MT Pro Medium" panose="020406040500050203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TBCroisé!$I$1:$I$2</c:f>
              <c:strCache>
                <c:ptCount val="1"/>
                <c:pt idx="0">
                  <c:v>Total général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Amasis MT Pro Medium" panose="02040604050005020304" pitchFamily="18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TBCroisé!$H$3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TBCroisé!$I$3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5F0B-493D-BAD5-CC17E84ED0FD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1180632351"/>
        <c:axId val="1371429519"/>
      </c:barChart>
      <c:catAx>
        <c:axId val="1180632351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endParaRPr lang="fr-FR"/>
          </a:p>
        </c:txPr>
        <c:crossAx val="1371429519"/>
        <c:crosses val="autoZero"/>
        <c:auto val="1"/>
        <c:lblAlgn val="ctr"/>
        <c:lblOffset val="100"/>
        <c:noMultiLvlLbl val="0"/>
      </c:catAx>
      <c:valAx>
        <c:axId val="137142951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endParaRPr lang="fr-FR"/>
          </a:p>
        </c:txPr>
        <c:crossAx val="11806323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Amasis MT Pro Medium" panose="02040604050005020304" pitchFamily="18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>
          <a:latin typeface="Amasis MT Pro Medium" panose="02040604050005020304" pitchFamily="18" charset="0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My Budget.xlsm]TBCroisé!Tableau croisé dynamique8</c:name>
    <c:fmtId val="2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r>
              <a:rPr lang="en-US">
                <a:solidFill>
                  <a:sysClr val="windowText" lastClr="000000"/>
                </a:solidFill>
              </a:rPr>
              <a:t>Répartition des Revenus</a:t>
            </a:r>
          </a:p>
        </c:rich>
      </c:tx>
      <c:layout>
        <c:manualLayout>
          <c:xMode val="edge"/>
          <c:yMode val="edge"/>
          <c:x val="0.31632036486292253"/>
          <c:y val="3.1124191571355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Amasis MT Pro Medium" panose="020406040500050203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TBCroisé!$R$1:$R$2</c:f>
              <c:strCache>
                <c:ptCount val="1"/>
                <c:pt idx="0">
                  <c:v>Total général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Amasis MT Pro Medium" panose="02040604050005020304" pitchFamily="18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TBCroisé!$Q$3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TBCroisé!$R$3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0F0F-4D60-AAE5-D5D12D5018A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380494687"/>
        <c:axId val="1526303839"/>
      </c:barChart>
      <c:catAx>
        <c:axId val="13804946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endParaRPr lang="fr-FR"/>
          </a:p>
        </c:txPr>
        <c:crossAx val="1526303839"/>
        <c:crosses val="autoZero"/>
        <c:auto val="1"/>
        <c:lblAlgn val="ctr"/>
        <c:lblOffset val="100"/>
        <c:noMultiLvlLbl val="0"/>
      </c:catAx>
      <c:valAx>
        <c:axId val="15263038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endParaRPr lang="fr-FR"/>
          </a:p>
        </c:txPr>
        <c:crossAx val="138049468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Amasis MT Pro Medium" panose="02040604050005020304" pitchFamily="18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>
          <a:latin typeface="Amasis MT Pro Medium" panose="02040604050005020304" pitchFamily="18" charset="0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My Budget.xlsm]TBCroisé!Tableau croisé dynamique7</c:name>
    <c:fmtId val="4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cap="none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r>
              <a:rPr lang="en-US" sz="1600"/>
              <a:t>Répartition des Épargnes</a:t>
            </a:r>
          </a:p>
        </c:rich>
      </c:tx>
      <c:layout>
        <c:manualLayout>
          <c:xMode val="edge"/>
          <c:yMode val="edge"/>
          <c:x val="0.33247874330079991"/>
          <c:y val="3.13185489494972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cap="none" spc="50" baseline="0">
              <a:solidFill>
                <a:schemeClr val="tx1">
                  <a:lumMod val="65000"/>
                  <a:lumOff val="35000"/>
                </a:schemeClr>
              </a:solidFill>
              <a:latin typeface="Amasis MT Pro Medium" panose="020406040500050203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noFill/>
          <a:ln w="25400" cap="flat" cmpd="sng" algn="ctr">
            <a:solidFill>
              <a:schemeClr val="accent1"/>
            </a:solidFill>
            <a:miter lim="800000"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noFill/>
          <a:ln w="25400" cap="flat" cmpd="sng" algn="ctr">
            <a:solidFill>
              <a:schemeClr val="accent1"/>
            </a:solidFill>
            <a:miter lim="800000"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TBCroisé!$N$1:$N$2</c:f>
              <c:strCache>
                <c:ptCount val="1"/>
                <c:pt idx="0">
                  <c:v>Total général</c:v>
                </c:pt>
              </c:strCache>
            </c:strRef>
          </c:tx>
          <c:spPr>
            <a:noFill/>
            <a:ln w="25400" cap="flat" cmpd="sng" algn="ctr">
              <a:solidFill>
                <a:schemeClr val="accent1"/>
              </a:solidFill>
              <a:miter lim="800000"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Amasis MT Pro Medium" panose="02040604050005020304" pitchFamily="18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TBCroisé!$M$3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TBCroisé!$N$3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773D-4265-BFF9-FF7E34A4092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227"/>
        <c:overlap val="-48"/>
        <c:axId val="1700046223"/>
        <c:axId val="1580711407"/>
      </c:barChart>
      <c:catAx>
        <c:axId val="1700046223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endParaRPr lang="fr-FR"/>
          </a:p>
        </c:txPr>
        <c:crossAx val="1580711407"/>
        <c:crosses val="autoZero"/>
        <c:auto val="1"/>
        <c:lblAlgn val="ctr"/>
        <c:lblOffset val="100"/>
        <c:noMultiLvlLbl val="0"/>
      </c:catAx>
      <c:valAx>
        <c:axId val="15807114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>
            <a:solidFill>
              <a:schemeClr val="tx1">
                <a:lumMod val="15000"/>
                <a:lumOff val="8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endParaRPr lang="fr-FR"/>
          </a:p>
        </c:txPr>
        <c:crossAx val="17000462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Amasis MT Pro Medium" panose="02040604050005020304" pitchFamily="18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Amasis MT Pro Medium" panose="02040604050005020304" pitchFamily="18" charset="0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My Budget.xlsm]TBCroisé!Tableau croisé dynamique6</c:name>
    <c:fmtId val="5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ysClr val="windowText" lastClr="000000"/>
                </a:solidFill>
                <a:latin typeface="Amasis MT Pro Medium" panose="02040604050005020304" pitchFamily="18" charset="0"/>
                <a:ea typeface="+mn-ea"/>
                <a:cs typeface="+mn-cs"/>
              </a:defRPr>
            </a:pPr>
            <a:r>
              <a:rPr lang="en-US" sz="1600" b="0">
                <a:solidFill>
                  <a:sysClr val="windowText" lastClr="000000"/>
                </a:solidFill>
              </a:rPr>
              <a:t>Répartition des Dépenses Principales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ysClr val="windowText" lastClr="000000"/>
              </a:solidFill>
              <a:latin typeface="Amasis MT Pro Medium" panose="020406040500050203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12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14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15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17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18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19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0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1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2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3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4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5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6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7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8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29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31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33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35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</c:pivotFmt>
      <c:pivotFmt>
        <c:idx val="37"/>
        <c:spPr>
          <a:solidFill>
            <a:schemeClr val="accent1"/>
          </a:solidFill>
          <a:ln>
            <a:noFill/>
          </a:ln>
          <a:effectLst>
            <a:outerShdw blurRad="317500" algn="ctr" rotWithShape="0">
              <a:prstClr val="black">
                <a:alpha val="25000"/>
              </a:prst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rgbClr val="002060"/>
                  </a:solidFill>
                  <a:latin typeface="Amasis MT Pro Medium" panose="02040604050005020304" pitchFamily="18" charset="0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TBCroisé!$I$1:$I$2</c:f>
              <c:strCache>
                <c:ptCount val="1"/>
                <c:pt idx="0">
                  <c:v>Total général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B6E-4833-8124-5D90C74668D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B6E-4833-8124-5D90C74668D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B6E-4833-8124-5D90C74668D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B6E-4833-8124-5D90C74668D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B6E-4833-8124-5D90C74668D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3B6E-4833-8124-5D90C74668D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3B6E-4833-8124-5D90C74668DB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3B6E-4833-8124-5D90C74668DB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3B6E-4833-8124-5D90C74668DB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3B6E-4833-8124-5D90C74668DB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E0D-4E4F-A876-E6C5DB82326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E0D-4E4F-A876-E6C5DB823266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E0D-4E4F-A876-E6C5DB823266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E0D-4E4F-A876-E6C5DB823266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E0D-4E4F-A876-E6C5DB82326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rgbClr val="002060"/>
                    </a:solidFill>
                    <a:latin typeface="Amasis MT Pro Medium" panose="02040604050005020304" pitchFamily="18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TBCroisé!$H$3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TBCroisé!$I$3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14-3B6E-4833-8124-5D90C74668DB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/>
      </a:solidFill>
      <a:round/>
    </a:ln>
    <a:effectLst/>
  </c:spPr>
  <c:txPr>
    <a:bodyPr/>
    <a:lstStyle/>
    <a:p>
      <a:pPr>
        <a:defRPr>
          <a:solidFill>
            <a:srgbClr val="002060"/>
          </a:solidFill>
          <a:latin typeface="Amasis MT Pro Medium" panose="02040604050005020304" pitchFamily="18" charset="0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35000"/>
          <a:lumOff val="65000"/>
        </a:schemeClr>
      </a:solidFill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/>
    <cs:fontRef idx="minor">
      <a:schemeClr val="dk1"/>
    </cs:fontRef>
    <cs:spPr>
      <a:noFill/>
      <a:ln w="25400" cap="flat" cmpd="sng" algn="ctr">
        <a:solidFill>
          <a:schemeClr val="phClr"/>
        </a:solidFill>
        <a:miter lim="800000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dk1"/>
    </cs:fontRef>
    <cs:spPr>
      <a:ln w="19050" cap="flat" cmpd="sng" algn="ctr">
        <a:solidFill>
          <a:schemeClr val="phClr"/>
        </a:solidFill>
        <a:miter lim="800000"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1"/>
    <cs:effectRef idx="0"/>
    <cs:fontRef idx="minor">
      <a:schemeClr val="tx1"/>
    </cs:fontRef>
    <cs:spPr>
      <a:ln w="9525">
        <a:solidFill>
          <a:schemeClr val="phClr"/>
        </a:solidFill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0" kern="1200" cap="none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13" Type="http://schemas.openxmlformats.org/officeDocument/2006/relationships/image" Target="../media/image14.png"/><Relationship Id="rId18" Type="http://schemas.openxmlformats.org/officeDocument/2006/relationships/image" Target="../media/image19.png"/><Relationship Id="rId3" Type="http://schemas.openxmlformats.org/officeDocument/2006/relationships/image" Target="../media/image5.png"/><Relationship Id="rId21" Type="http://schemas.openxmlformats.org/officeDocument/2006/relationships/image" Target="../media/image21.png"/><Relationship Id="rId7" Type="http://schemas.openxmlformats.org/officeDocument/2006/relationships/image" Target="../media/image8.png"/><Relationship Id="rId12" Type="http://schemas.openxmlformats.org/officeDocument/2006/relationships/image" Target="../media/image13.png"/><Relationship Id="rId17" Type="http://schemas.openxmlformats.org/officeDocument/2006/relationships/image" Target="../media/image18.png"/><Relationship Id="rId2" Type="http://schemas.openxmlformats.org/officeDocument/2006/relationships/image" Target="../media/image4.png"/><Relationship Id="rId16" Type="http://schemas.openxmlformats.org/officeDocument/2006/relationships/image" Target="../media/image17.png"/><Relationship Id="rId20" Type="http://schemas.openxmlformats.org/officeDocument/2006/relationships/image" Target="../media/image1.png"/><Relationship Id="rId1" Type="http://schemas.openxmlformats.org/officeDocument/2006/relationships/image" Target="../media/image3.png"/><Relationship Id="rId6" Type="http://schemas.openxmlformats.org/officeDocument/2006/relationships/image" Target="../media/image7.png"/><Relationship Id="rId11" Type="http://schemas.openxmlformats.org/officeDocument/2006/relationships/image" Target="../media/image12.png"/><Relationship Id="rId24" Type="http://schemas.openxmlformats.org/officeDocument/2006/relationships/image" Target="../media/image2.png"/><Relationship Id="rId5" Type="http://schemas.openxmlformats.org/officeDocument/2006/relationships/image" Target="../media/image6.png"/><Relationship Id="rId15" Type="http://schemas.openxmlformats.org/officeDocument/2006/relationships/image" Target="../media/image16.png"/><Relationship Id="rId23" Type="http://schemas.openxmlformats.org/officeDocument/2006/relationships/image" Target="../media/image23.png"/><Relationship Id="rId10" Type="http://schemas.openxmlformats.org/officeDocument/2006/relationships/image" Target="../media/image11.png"/><Relationship Id="rId19" Type="http://schemas.openxmlformats.org/officeDocument/2006/relationships/image" Target="../media/image20.png"/><Relationship Id="rId4" Type="http://schemas.microsoft.com/office/2007/relationships/hdphoto" Target="../media/hdphoto1.wdp"/><Relationship Id="rId9" Type="http://schemas.openxmlformats.org/officeDocument/2006/relationships/image" Target="../media/image10.png"/><Relationship Id="rId14" Type="http://schemas.openxmlformats.org/officeDocument/2006/relationships/image" Target="../media/image15.png"/><Relationship Id="rId22" Type="http://schemas.openxmlformats.org/officeDocument/2006/relationships/image" Target="../media/image22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4.xml"/><Relationship Id="rId3" Type="http://schemas.openxmlformats.org/officeDocument/2006/relationships/image" Target="../media/image24.png"/><Relationship Id="rId7" Type="http://schemas.openxmlformats.org/officeDocument/2006/relationships/image" Target="../media/image27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26.png"/><Relationship Id="rId5" Type="http://schemas.openxmlformats.org/officeDocument/2006/relationships/image" Target="../media/image25.png"/><Relationship Id="rId10" Type="http://schemas.openxmlformats.org/officeDocument/2006/relationships/chart" Target="../charts/chart6.xml"/><Relationship Id="rId4" Type="http://schemas.openxmlformats.org/officeDocument/2006/relationships/chart" Target="../charts/chart3.xml"/><Relationship Id="rId9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34.png"/><Relationship Id="rId3" Type="http://schemas.openxmlformats.org/officeDocument/2006/relationships/image" Target="../media/image30.png"/><Relationship Id="rId7" Type="http://schemas.openxmlformats.org/officeDocument/2006/relationships/image" Target="../media/image33.png"/><Relationship Id="rId2" Type="http://schemas.openxmlformats.org/officeDocument/2006/relationships/image" Target="../media/image29.png"/><Relationship Id="rId1" Type="http://schemas.openxmlformats.org/officeDocument/2006/relationships/image" Target="../media/image28.png"/><Relationship Id="rId6" Type="http://schemas.openxmlformats.org/officeDocument/2006/relationships/image" Target="../media/image2.png"/><Relationship Id="rId5" Type="http://schemas.openxmlformats.org/officeDocument/2006/relationships/image" Target="../media/image32.png"/><Relationship Id="rId4" Type="http://schemas.openxmlformats.org/officeDocument/2006/relationships/image" Target="../media/image3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472440</xdr:colOff>
      <xdr:row>0</xdr:row>
      <xdr:rowOff>15240</xdr:rowOff>
    </xdr:from>
    <xdr:to>
      <xdr:col>16</xdr:col>
      <xdr:colOff>91440</xdr:colOff>
      <xdr:row>0</xdr:row>
      <xdr:rowOff>434340</xdr:rowOff>
    </xdr:to>
    <xdr:pic macro="[0]!Image46_Cliquer">
      <xdr:nvPicPr>
        <xdr:cNvPr id="91" name="Image 90" descr="Retour - Icônes flèches gratuites">
          <a:extLst>
            <a:ext uri="{FF2B5EF4-FFF2-40B4-BE49-F238E27FC236}">
              <a16:creationId xmlns:a16="http://schemas.microsoft.com/office/drawing/2014/main" id="{DAE702C8-9EA1-4A6C-B3B8-081574F05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95760" y="15240"/>
          <a:ext cx="411480" cy="419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236220</xdr:colOff>
      <xdr:row>0</xdr:row>
      <xdr:rowOff>15240</xdr:rowOff>
    </xdr:from>
    <xdr:to>
      <xdr:col>16</xdr:col>
      <xdr:colOff>655320</xdr:colOff>
      <xdr:row>0</xdr:row>
      <xdr:rowOff>434340</xdr:rowOff>
    </xdr:to>
    <xdr:pic macro="[0]!Image4_Cliquer">
      <xdr:nvPicPr>
        <xdr:cNvPr id="2" name="Image 1" descr="Fermer - Icônes la technologie gratuites">
          <a:extLst>
            <a:ext uri="{FF2B5EF4-FFF2-40B4-BE49-F238E27FC236}">
              <a16:creationId xmlns:a16="http://schemas.microsoft.com/office/drawing/2014/main" id="{6B1C7C89-37A7-47CA-97AC-81E33D2AE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2020" y="15240"/>
          <a:ext cx="419100" cy="419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764538</xdr:colOff>
      <xdr:row>8</xdr:row>
      <xdr:rowOff>11006</xdr:rowOff>
    </xdr:from>
    <xdr:to>
      <xdr:col>10</xdr:col>
      <xdr:colOff>227753</xdr:colOff>
      <xdr:row>18</xdr:row>
      <xdr:rowOff>7620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30E1FD38-4721-63F2-4D37-821E29348DA3}"/>
            </a:ext>
          </a:extLst>
        </xdr:cNvPr>
        <xdr:cNvGrpSpPr/>
      </xdr:nvGrpSpPr>
      <xdr:grpSpPr>
        <a:xfrm>
          <a:off x="4955538" y="1748366"/>
          <a:ext cx="2633135" cy="1825414"/>
          <a:chOff x="4179992" y="1382606"/>
          <a:chExt cx="2633135" cy="1825414"/>
        </a:xfrm>
      </xdr:grpSpPr>
      <xdr:sp macro="[0]!Groupe130_Cliquer" textlink="">
        <xdr:nvSpPr>
          <xdr:cNvPr id="114" name="Rectangle 113">
            <a:extLst>
              <a:ext uri="{FF2B5EF4-FFF2-40B4-BE49-F238E27FC236}">
                <a16:creationId xmlns:a16="http://schemas.microsoft.com/office/drawing/2014/main" id="{E72B0AD0-78B0-8BB7-B17F-0E443CC14930}"/>
              </a:ext>
            </a:extLst>
          </xdr:cNvPr>
          <xdr:cNvSpPr/>
        </xdr:nvSpPr>
        <xdr:spPr>
          <a:xfrm>
            <a:off x="4179992" y="1382606"/>
            <a:ext cx="2279227" cy="1825414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/>
            </a:solidFill>
          </a:ln>
          <a:effectLst/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marL="0" indent="0" algn="ctr"/>
            <a:r>
              <a:rPr lang="fr-FR" sz="1400" b="0">
                <a:solidFill>
                  <a:srgbClr val="002060"/>
                </a:solidFill>
                <a:latin typeface="Amasis MT Pro Medium" panose="02040604050005020304" pitchFamily="18" charset="0"/>
                <a:ea typeface="+mn-ea"/>
                <a:cs typeface="Aharoni" panose="02010803020104030203" pitchFamily="2" charset="-79"/>
              </a:rPr>
              <a:t>Transaction d'épargne</a:t>
            </a:r>
          </a:p>
        </xdr:txBody>
      </xdr:sp>
      <xdr:sp macro="[0]!Groupe130_Cliquer" textlink="">
        <xdr:nvSpPr>
          <xdr:cNvPr id="8" name="Rectangle 7">
            <a:extLst>
              <a:ext uri="{FF2B5EF4-FFF2-40B4-BE49-F238E27FC236}">
                <a16:creationId xmlns:a16="http://schemas.microsoft.com/office/drawing/2014/main" id="{0AD1FDA7-F39B-48A0-B0B2-3084E69CC558}"/>
              </a:ext>
            </a:extLst>
          </xdr:cNvPr>
          <xdr:cNvSpPr/>
        </xdr:nvSpPr>
        <xdr:spPr>
          <a:xfrm>
            <a:off x="4533900" y="1653540"/>
            <a:ext cx="2279227" cy="883920"/>
          </a:xfrm>
          <a:prstGeom prst="rect">
            <a:avLst/>
          </a:prstGeom>
          <a:solidFill>
            <a:schemeClr val="accent6"/>
          </a:solidFill>
          <a:ln w="6350">
            <a:solidFill>
              <a:schemeClr val="bg1"/>
            </a:solidFill>
          </a:ln>
          <a:effectLst>
            <a:softEdge rad="12700"/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just"/>
            <a:r>
              <a:rPr lang="fr-FR" sz="1100" b="0">
                <a:solidFill>
                  <a:schemeClr val="bg1"/>
                </a:solidFill>
                <a:latin typeface="+mj-lt"/>
                <a:ea typeface="+mn-ea"/>
                <a:cs typeface="Aharoni" panose="02010803020104030203" pitchFamily="2" charset="-79"/>
              </a:rPr>
              <a:t>L'épargne, c'est mettre de côté de l'argent pour plus tard. C'est garder une partie de ce que vous gagnez au lieu de tout dépenser tout de suite.</a:t>
            </a:r>
          </a:p>
        </xdr:txBody>
      </xdr:sp>
    </xdr:grpSp>
    <xdr:clientData/>
  </xdr:twoCellAnchor>
  <xdr:twoCellAnchor>
    <xdr:from>
      <xdr:col>12</xdr:col>
      <xdr:colOff>55879</xdr:colOff>
      <xdr:row>8</xdr:row>
      <xdr:rowOff>11006</xdr:rowOff>
    </xdr:from>
    <xdr:to>
      <xdr:col>15</xdr:col>
      <xdr:colOff>213360</xdr:colOff>
      <xdr:row>18</xdr:row>
      <xdr:rowOff>11851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B0083C88-A45B-8BFB-646F-25ACD31E5F98}"/>
            </a:ext>
          </a:extLst>
        </xdr:cNvPr>
        <xdr:cNvGrpSpPr/>
      </xdr:nvGrpSpPr>
      <xdr:grpSpPr>
        <a:xfrm>
          <a:off x="9001759" y="1748366"/>
          <a:ext cx="2534921" cy="1829645"/>
          <a:chOff x="7371079" y="1309795"/>
          <a:chExt cx="2534921" cy="1829645"/>
        </a:xfrm>
      </xdr:grpSpPr>
      <xdr:sp macro="[0]!Groupe129_Cliquer" textlink="">
        <xdr:nvSpPr>
          <xdr:cNvPr id="119" name="Rectangle 118">
            <a:extLst>
              <a:ext uri="{FF2B5EF4-FFF2-40B4-BE49-F238E27FC236}">
                <a16:creationId xmlns:a16="http://schemas.microsoft.com/office/drawing/2014/main" id="{459BE9AD-1776-3188-4C48-12A2984598F2}"/>
              </a:ext>
            </a:extLst>
          </xdr:cNvPr>
          <xdr:cNvSpPr/>
        </xdr:nvSpPr>
        <xdr:spPr>
          <a:xfrm>
            <a:off x="7371079" y="1309795"/>
            <a:ext cx="2237741" cy="1829645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/>
            </a:solidFill>
          </a:ln>
          <a:effectLst/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marL="0" indent="0" algn="ctr"/>
            <a:r>
              <a:rPr lang="fr-FR" sz="1400" b="0">
                <a:solidFill>
                  <a:srgbClr val="002060"/>
                </a:solidFill>
                <a:latin typeface="Amasis MT Pro Medium" panose="02040604050005020304" pitchFamily="18" charset="0"/>
                <a:ea typeface="+mn-ea"/>
                <a:cs typeface="Aharoni" panose="02010803020104030203" pitchFamily="2" charset="-79"/>
              </a:rPr>
              <a:t>Transaction de dépenses</a:t>
            </a:r>
          </a:p>
        </xdr:txBody>
      </xdr:sp>
      <xdr:sp macro="[0]!Groupe129_Cliquer" textlink="">
        <xdr:nvSpPr>
          <xdr:cNvPr id="9" name="Rectangle 8">
            <a:extLst>
              <a:ext uri="{FF2B5EF4-FFF2-40B4-BE49-F238E27FC236}">
                <a16:creationId xmlns:a16="http://schemas.microsoft.com/office/drawing/2014/main" id="{1F93E4B4-0945-439C-B197-4A3AA1BFA5F0}"/>
              </a:ext>
            </a:extLst>
          </xdr:cNvPr>
          <xdr:cNvSpPr/>
        </xdr:nvSpPr>
        <xdr:spPr>
          <a:xfrm>
            <a:off x="7642860" y="1668781"/>
            <a:ext cx="2263140" cy="868679"/>
          </a:xfrm>
          <a:prstGeom prst="rect">
            <a:avLst/>
          </a:prstGeom>
          <a:solidFill>
            <a:schemeClr val="accent2"/>
          </a:solidFill>
          <a:ln w="6350">
            <a:solidFill>
              <a:schemeClr val="bg1"/>
            </a:solidFill>
          </a:ln>
          <a:effectLst>
            <a:softEdge rad="12700"/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just"/>
            <a:r>
              <a:rPr lang="fr-FR" sz="1100" b="0">
                <a:solidFill>
                  <a:schemeClr val="bg1"/>
                </a:solidFill>
                <a:latin typeface="+mj-lt"/>
                <a:ea typeface="+mn-ea"/>
                <a:cs typeface="Aharoni" panose="02010803020104030203" pitchFamily="2" charset="-79"/>
              </a:rPr>
              <a:t>L'argent que vous dépensez pour acheter des biens ou des services, </a:t>
            </a:r>
            <a:r>
              <a:rPr lang="fr-FR" sz="1100" b="0" i="0">
                <a:solidFill>
                  <a:schemeClr val="lt1"/>
                </a:solidFill>
                <a:effectLst/>
                <a:latin typeface="+mj-lt"/>
                <a:ea typeface="+mn-ea"/>
                <a:cs typeface="+mn-cs"/>
              </a:rPr>
              <a:t>comme la nourriture, le logement, les transports, les loisirs...</a:t>
            </a:r>
            <a:endParaRPr lang="fr-FR" sz="1100" b="0">
              <a:solidFill>
                <a:schemeClr val="bg1"/>
              </a:solidFill>
              <a:latin typeface="+mj-lt"/>
              <a:ea typeface="+mn-ea"/>
              <a:cs typeface="Aharoni" panose="02010803020104030203" pitchFamily="2" charset="-79"/>
            </a:endParaRPr>
          </a:p>
        </xdr:txBody>
      </xdr:sp>
    </xdr:grpSp>
    <xdr:clientData/>
  </xdr:twoCellAnchor>
  <xdr:twoCellAnchor>
    <xdr:from>
      <xdr:col>1</xdr:col>
      <xdr:colOff>655319</xdr:colOff>
      <xdr:row>8</xdr:row>
      <xdr:rowOff>11006</xdr:rowOff>
    </xdr:from>
    <xdr:to>
      <xdr:col>4</xdr:col>
      <xdr:colOff>555412</xdr:colOff>
      <xdr:row>17</xdr:row>
      <xdr:rowOff>163407</xdr:rowOff>
    </xdr:to>
    <xdr:sp macro="[0]!Groupe111_Cliquer" textlink="">
      <xdr:nvSpPr>
        <xdr:cNvPr id="107" name="Rectangle 106">
          <a:extLst>
            <a:ext uri="{FF2B5EF4-FFF2-40B4-BE49-F238E27FC236}">
              <a16:creationId xmlns:a16="http://schemas.microsoft.com/office/drawing/2014/main" id="{5C3C17F2-F279-FFF7-0DE1-B5AB1A90A78E}"/>
            </a:ext>
          </a:extLst>
        </xdr:cNvPr>
        <xdr:cNvSpPr/>
      </xdr:nvSpPr>
      <xdr:spPr>
        <a:xfrm>
          <a:off x="883919" y="1748366"/>
          <a:ext cx="2277533" cy="1798321"/>
        </a:xfrm>
        <a:prstGeom prst="rect">
          <a:avLst/>
        </a:prstGeom>
        <a:solidFill>
          <a:schemeClr val="bg1"/>
        </a:solidFill>
        <a:ln w="6350">
          <a:solidFill>
            <a:schemeClr val="bg1"/>
          </a:solidFill>
        </a:ln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0">
              <a:solidFill>
                <a:srgbClr val="002060"/>
              </a:solidFill>
              <a:latin typeface="Amasis MT Pro Medium" panose="02040604050005020304" pitchFamily="18" charset="0"/>
              <a:cs typeface="Aharoni" panose="02010803020104030203" pitchFamily="2" charset="-79"/>
            </a:rPr>
            <a:t>Transaction de revenu</a:t>
          </a:r>
        </a:p>
      </xdr:txBody>
    </xdr:sp>
    <xdr:clientData/>
  </xdr:twoCellAnchor>
  <xdr:twoCellAnchor>
    <xdr:from>
      <xdr:col>2</xdr:col>
      <xdr:colOff>243840</xdr:colOff>
      <xdr:row>9</xdr:row>
      <xdr:rowOff>64348</xdr:rowOff>
    </xdr:from>
    <xdr:to>
      <xdr:col>5</xdr:col>
      <xdr:colOff>143933</xdr:colOff>
      <xdr:row>14</xdr:row>
      <xdr:rowOff>41487</xdr:rowOff>
    </xdr:to>
    <xdr:sp macro="[0]!Groupe111_Cliquer" textlink="">
      <xdr:nvSpPr>
        <xdr:cNvPr id="7" name="Rectangle 6">
          <a:extLst>
            <a:ext uri="{FF2B5EF4-FFF2-40B4-BE49-F238E27FC236}">
              <a16:creationId xmlns:a16="http://schemas.microsoft.com/office/drawing/2014/main" id="{93A5E6E9-6913-4548-B78E-BA370EC9F458}"/>
            </a:ext>
          </a:extLst>
        </xdr:cNvPr>
        <xdr:cNvSpPr/>
      </xdr:nvSpPr>
      <xdr:spPr>
        <a:xfrm>
          <a:off x="1264920" y="1984588"/>
          <a:ext cx="2277533" cy="891539"/>
        </a:xfrm>
        <a:prstGeom prst="rect">
          <a:avLst/>
        </a:prstGeom>
        <a:solidFill>
          <a:srgbClr val="D60093"/>
        </a:solidFill>
        <a:ln w="6350">
          <a:solidFill>
            <a:schemeClr val="bg1"/>
          </a:solidFill>
        </a:ln>
        <a:effectLst>
          <a:softEdge rad="12700"/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just"/>
          <a:r>
            <a:rPr lang="fr-FR" sz="1050" b="0">
              <a:solidFill>
                <a:schemeClr val="bg1"/>
              </a:solidFill>
              <a:latin typeface="+mj-lt"/>
              <a:cs typeface="Aharoni" panose="02010803020104030203" pitchFamily="2" charset="-79"/>
            </a:rPr>
            <a:t>L'argent que vous gagnez</a:t>
          </a:r>
          <a:r>
            <a:rPr lang="fr-FR" sz="1050" b="0" baseline="0">
              <a:solidFill>
                <a:schemeClr val="bg1"/>
              </a:solidFill>
              <a:latin typeface="+mj-lt"/>
              <a:cs typeface="Aharoni" panose="02010803020104030203" pitchFamily="2" charset="-79"/>
            </a:rPr>
            <a:t> </a:t>
          </a:r>
          <a:r>
            <a:rPr lang="fr-FR" sz="1050" b="0">
              <a:solidFill>
                <a:schemeClr val="bg1"/>
              </a:solidFill>
              <a:latin typeface="+mj-lt"/>
              <a:cs typeface="Aharoni" panose="02010803020104030203" pitchFamily="2" charset="-79"/>
            </a:rPr>
            <a:t>par le biais d'un travail ou d'autres sources, comme les investissements ou les prestations sociales.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415290</xdr:colOff>
      <xdr:row>1</xdr:row>
      <xdr:rowOff>396240</xdr:rowOff>
    </xdr:from>
    <xdr:to>
      <xdr:col>5</xdr:col>
      <xdr:colOff>140970</xdr:colOff>
      <xdr:row>8</xdr:row>
      <xdr:rowOff>68580</xdr:rowOff>
    </xdr:to>
    <xdr:grpSp>
      <xdr:nvGrpSpPr>
        <xdr:cNvPr id="28" name="Groupe 27">
          <a:extLst>
            <a:ext uri="{FF2B5EF4-FFF2-40B4-BE49-F238E27FC236}">
              <a16:creationId xmlns:a16="http://schemas.microsoft.com/office/drawing/2014/main" id="{C0CA8492-31B7-928C-30BE-6C20FA2D49C2}"/>
            </a:ext>
          </a:extLst>
        </xdr:cNvPr>
        <xdr:cNvGrpSpPr/>
      </xdr:nvGrpSpPr>
      <xdr:grpSpPr>
        <a:xfrm>
          <a:off x="2244090" y="845820"/>
          <a:ext cx="1310640" cy="1219200"/>
          <a:chOff x="1821180" y="1097280"/>
          <a:chExt cx="1310640" cy="1219200"/>
        </a:xfrm>
      </xdr:grpSpPr>
      <xdr:grpSp>
        <xdr:nvGrpSpPr>
          <xdr:cNvPr id="24" name="Groupe 23">
            <a:extLst>
              <a:ext uri="{FF2B5EF4-FFF2-40B4-BE49-F238E27FC236}">
                <a16:creationId xmlns:a16="http://schemas.microsoft.com/office/drawing/2014/main" id="{53AAB238-6670-3F4A-3B7A-C524BBF951F0}"/>
              </a:ext>
            </a:extLst>
          </xdr:cNvPr>
          <xdr:cNvGrpSpPr/>
        </xdr:nvGrpSpPr>
        <xdr:grpSpPr>
          <a:xfrm>
            <a:off x="1821180" y="1097280"/>
            <a:ext cx="1310640" cy="1219200"/>
            <a:chOff x="807720" y="1638300"/>
            <a:chExt cx="1943100" cy="1790700"/>
          </a:xfrm>
        </xdr:grpSpPr>
        <xdr:sp macro="[0]!Groupe27_Cliquer" textlink="">
          <xdr:nvSpPr>
            <xdr:cNvPr id="26" name="Rectangle 25">
              <a:extLst>
                <a:ext uri="{FF2B5EF4-FFF2-40B4-BE49-F238E27FC236}">
                  <a16:creationId xmlns:a16="http://schemas.microsoft.com/office/drawing/2014/main" id="{6396A3ED-2D3D-6129-90AA-6BE06EE4FB92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27_Cliquer" textlink="">
          <xdr:nvSpPr>
            <xdr:cNvPr id="27" name="Rectangle : coins arrondis 26">
              <a:extLst>
                <a:ext uri="{FF2B5EF4-FFF2-40B4-BE49-F238E27FC236}">
                  <a16:creationId xmlns:a16="http://schemas.microsoft.com/office/drawing/2014/main" id="{5882C447-AA0B-D9AF-F571-B9DCAF4B87FD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Alimentation</a:t>
              </a:r>
            </a:p>
          </xdr:txBody>
        </xdr:sp>
      </xdr:grpSp>
      <xdr:pic macro="[0]!Groupe27_Cliquer">
        <xdr:nvPicPr>
          <xdr:cNvPr id="12" name="Image 11" descr="Alimentation équilibrée - Icônes nourriture gratuites">
            <a:extLst>
              <a:ext uri="{FF2B5EF4-FFF2-40B4-BE49-F238E27FC236}">
                <a16:creationId xmlns:a16="http://schemas.microsoft.com/office/drawing/2014/main" id="{25AC02F8-6388-A468-CC2B-BB6D45F2A733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171700" y="1280160"/>
            <a:ext cx="601980" cy="60198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6</xdr:col>
      <xdr:colOff>15240</xdr:colOff>
      <xdr:row>1</xdr:row>
      <xdr:rowOff>396240</xdr:rowOff>
    </xdr:from>
    <xdr:to>
      <xdr:col>7</xdr:col>
      <xdr:colOff>533400</xdr:colOff>
      <xdr:row>8</xdr:row>
      <xdr:rowOff>68580</xdr:rowOff>
    </xdr:to>
    <xdr:grpSp>
      <xdr:nvGrpSpPr>
        <xdr:cNvPr id="35" name="Groupe 34">
          <a:extLst>
            <a:ext uri="{FF2B5EF4-FFF2-40B4-BE49-F238E27FC236}">
              <a16:creationId xmlns:a16="http://schemas.microsoft.com/office/drawing/2014/main" id="{9A6E3866-B8C9-13CA-27AF-0940A03B46C1}"/>
            </a:ext>
          </a:extLst>
        </xdr:cNvPr>
        <xdr:cNvGrpSpPr/>
      </xdr:nvGrpSpPr>
      <xdr:grpSpPr>
        <a:xfrm>
          <a:off x="4221480" y="845820"/>
          <a:ext cx="1310640" cy="1219200"/>
          <a:chOff x="3604260" y="1089660"/>
          <a:chExt cx="1310640" cy="1219200"/>
        </a:xfrm>
      </xdr:grpSpPr>
      <xdr:grpSp>
        <xdr:nvGrpSpPr>
          <xdr:cNvPr id="30" name="Groupe 29">
            <a:extLst>
              <a:ext uri="{FF2B5EF4-FFF2-40B4-BE49-F238E27FC236}">
                <a16:creationId xmlns:a16="http://schemas.microsoft.com/office/drawing/2014/main" id="{4BA4E53B-A35A-0612-1119-6FE472392B96}"/>
              </a:ext>
            </a:extLst>
          </xdr:cNvPr>
          <xdr:cNvGrpSpPr/>
        </xdr:nvGrpSpPr>
        <xdr:grpSpPr>
          <a:xfrm>
            <a:off x="3604260" y="1089660"/>
            <a:ext cx="1310640" cy="1219200"/>
            <a:chOff x="807720" y="1638300"/>
            <a:chExt cx="1943100" cy="1790700"/>
          </a:xfrm>
        </xdr:grpSpPr>
        <xdr:sp macro="[0]!Groupe34_Cliquer" textlink="">
          <xdr:nvSpPr>
            <xdr:cNvPr id="32" name="Rectangle 31">
              <a:extLst>
                <a:ext uri="{FF2B5EF4-FFF2-40B4-BE49-F238E27FC236}">
                  <a16:creationId xmlns:a16="http://schemas.microsoft.com/office/drawing/2014/main" id="{A9CF4BBB-426B-5D65-1267-DE5C537D89F2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34_Cliquer" textlink="">
          <xdr:nvSpPr>
            <xdr:cNvPr id="33" name="Rectangle : coins arrondis 32">
              <a:extLst>
                <a:ext uri="{FF2B5EF4-FFF2-40B4-BE49-F238E27FC236}">
                  <a16:creationId xmlns:a16="http://schemas.microsoft.com/office/drawing/2014/main" id="{1C01A273-12F6-D9AF-25B2-85A384976255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Transport</a:t>
              </a:r>
            </a:p>
          </xdr:txBody>
        </xdr:sp>
      </xdr:grpSp>
      <xdr:pic macro="[0]!Groupe34_Cliquer">
        <xdr:nvPicPr>
          <xdr:cNvPr id="34" name="Image 33" descr="Autobus - Icônes transport gratuites">
            <a:extLst>
              <a:ext uri="{FF2B5EF4-FFF2-40B4-BE49-F238E27FC236}">
                <a16:creationId xmlns:a16="http://schemas.microsoft.com/office/drawing/2014/main" id="{C74F742E-EBA7-E33A-BA2B-064D070920A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916680" y="1295400"/>
            <a:ext cx="662940" cy="66294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</xdr:col>
      <xdr:colOff>53340</xdr:colOff>
      <xdr:row>1</xdr:row>
      <xdr:rowOff>396240</xdr:rowOff>
    </xdr:from>
    <xdr:to>
      <xdr:col>2</xdr:col>
      <xdr:colOff>571500</xdr:colOff>
      <xdr:row>8</xdr:row>
      <xdr:rowOff>68580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1AFA9367-D6B4-3CEA-04A4-58280AEC119C}"/>
            </a:ext>
          </a:extLst>
        </xdr:cNvPr>
        <xdr:cNvGrpSpPr/>
      </xdr:nvGrpSpPr>
      <xdr:grpSpPr>
        <a:xfrm>
          <a:off x="297180" y="845820"/>
          <a:ext cx="1310640" cy="1219200"/>
          <a:chOff x="2590800" y="1737360"/>
          <a:chExt cx="1310640" cy="1219200"/>
        </a:xfrm>
      </xdr:grpSpPr>
      <xdr:grpSp>
        <xdr:nvGrpSpPr>
          <xdr:cNvPr id="17" name="Groupe 16">
            <a:extLst>
              <a:ext uri="{FF2B5EF4-FFF2-40B4-BE49-F238E27FC236}">
                <a16:creationId xmlns:a16="http://schemas.microsoft.com/office/drawing/2014/main" id="{4F2B15C4-8B8D-4800-ABA1-F74EF9390A67}"/>
              </a:ext>
            </a:extLst>
          </xdr:cNvPr>
          <xdr:cNvGrpSpPr/>
        </xdr:nvGrpSpPr>
        <xdr:grpSpPr>
          <a:xfrm>
            <a:off x="2590800" y="1737360"/>
            <a:ext cx="1310640" cy="1219200"/>
            <a:chOff x="807720" y="1638300"/>
            <a:chExt cx="1943100" cy="1790700"/>
          </a:xfrm>
        </xdr:grpSpPr>
        <xdr:sp macro="[0]!Groupe21_Cliquer" textlink="">
          <xdr:nvSpPr>
            <xdr:cNvPr id="18" name="Rectangle 17">
              <a:extLst>
                <a:ext uri="{FF2B5EF4-FFF2-40B4-BE49-F238E27FC236}">
                  <a16:creationId xmlns:a16="http://schemas.microsoft.com/office/drawing/2014/main" id="{9505C987-ECF9-6AA4-C6F3-FC55DA48936C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21_Cliquer" textlink="">
          <xdr:nvSpPr>
            <xdr:cNvPr id="20" name="Rectangle : coins arrondis 19">
              <a:extLst>
                <a:ext uri="{FF2B5EF4-FFF2-40B4-BE49-F238E27FC236}">
                  <a16:creationId xmlns:a16="http://schemas.microsoft.com/office/drawing/2014/main" id="{AC5BC38B-3835-8EA8-A83B-5CF137E2E511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Logement</a:t>
              </a:r>
            </a:p>
          </xdr:txBody>
        </xdr:sp>
      </xdr:grpSp>
      <xdr:pic macro="[0]!Groupe21_Cliquer">
        <xdr:nvPicPr>
          <xdr:cNvPr id="21" name="Image 20" descr="conception d'icône de vecteur de logement 16630982 Art vectoriel chez  Vecteezy">
            <a:extLst>
              <a:ext uri="{FF2B5EF4-FFF2-40B4-BE49-F238E27FC236}">
                <a16:creationId xmlns:a16="http://schemas.microsoft.com/office/drawing/2014/main" id="{D705BAEF-57AB-4F78-85D8-4F1EDED1F858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BEBA8EAE-BF5A-486C-A8C5-ECC9F3942E4B}">
                <a14:imgProps xmlns:a14="http://schemas.microsoft.com/office/drawing/2010/main">
                  <a14:imgLayer r:embed="rId4">
                    <a14:imgEffect>
                      <a14:backgroundRemoval t="10000" b="90000" l="10000" r="9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827020" y="1832838"/>
            <a:ext cx="792480" cy="83915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6</xdr:col>
      <xdr:colOff>15240</xdr:colOff>
      <xdr:row>21</xdr:row>
      <xdr:rowOff>83820</xdr:rowOff>
    </xdr:from>
    <xdr:to>
      <xdr:col>7</xdr:col>
      <xdr:colOff>533400</xdr:colOff>
      <xdr:row>28</xdr:row>
      <xdr:rowOff>22860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8F4E00BD-09F9-3013-0874-3ACF53E0A5D0}"/>
            </a:ext>
          </a:extLst>
        </xdr:cNvPr>
        <xdr:cNvGrpSpPr/>
      </xdr:nvGrpSpPr>
      <xdr:grpSpPr>
        <a:xfrm>
          <a:off x="4221480" y="4457700"/>
          <a:ext cx="1310640" cy="1219200"/>
          <a:chOff x="807720" y="1638300"/>
          <a:chExt cx="1943100" cy="1790700"/>
        </a:xfrm>
      </xdr:grpSpPr>
      <xdr:sp macro="[0]!Groupe4_Cliquer" textlink="">
        <xdr:nvSpPr>
          <xdr:cNvPr id="4" name="Rectangle 3">
            <a:extLst>
              <a:ext uri="{FF2B5EF4-FFF2-40B4-BE49-F238E27FC236}">
                <a16:creationId xmlns:a16="http://schemas.microsoft.com/office/drawing/2014/main" id="{F57DC1B3-83CD-A900-4027-64597DAADDDB}"/>
              </a:ext>
            </a:extLst>
          </xdr:cNvPr>
          <xdr:cNvSpPr/>
        </xdr:nvSpPr>
        <xdr:spPr>
          <a:xfrm>
            <a:off x="807720" y="1638300"/>
            <a:ext cx="1943100" cy="1790700"/>
          </a:xfrm>
          <a:prstGeom prst="rect">
            <a:avLst/>
          </a:prstGeom>
          <a:solidFill>
            <a:schemeClr val="bg1"/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Groupe4_Cliquer">
        <xdr:nvPicPr>
          <xdr:cNvPr id="2" name="Image 1" descr="Abonnement - Icônes heure et date gratuites">
            <a:extLst>
              <a:ext uri="{FF2B5EF4-FFF2-40B4-BE49-F238E27FC236}">
                <a16:creationId xmlns:a16="http://schemas.microsoft.com/office/drawing/2014/main" id="{A5682D6E-133C-18EF-514E-500677AEC7B8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325880" y="1874520"/>
            <a:ext cx="891540" cy="89154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4_Cliquer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AC4A5B94-2979-BADA-FB66-533536DB339F}"/>
              </a:ext>
            </a:extLst>
          </xdr:cNvPr>
          <xdr:cNvSpPr/>
        </xdr:nvSpPr>
        <xdr:spPr>
          <a:xfrm>
            <a:off x="914400" y="2880360"/>
            <a:ext cx="1729740" cy="381000"/>
          </a:xfrm>
          <a:prstGeom prst="round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/>
            </a:solidFill>
          </a:ln>
          <a:effectLst/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>
                <a:solidFill>
                  <a:schemeClr val="accent1"/>
                </a:solidFill>
                <a:latin typeface="Amasis MT Pro Medium" panose="02040604050005020304" pitchFamily="18" charset="0"/>
                <a:cs typeface="Aharoni" panose="02010803020104030203" pitchFamily="2" charset="-79"/>
              </a:rPr>
              <a:t>Abonnements</a:t>
            </a:r>
          </a:p>
        </xdr:txBody>
      </xdr:sp>
    </xdr:grpSp>
    <xdr:clientData/>
  </xdr:twoCellAnchor>
  <xdr:twoCellAnchor>
    <xdr:from>
      <xdr:col>11</xdr:col>
      <xdr:colOff>7620</xdr:colOff>
      <xdr:row>1</xdr:row>
      <xdr:rowOff>396240</xdr:rowOff>
    </xdr:from>
    <xdr:to>
      <xdr:col>12</xdr:col>
      <xdr:colOff>525780</xdr:colOff>
      <xdr:row>8</xdr:row>
      <xdr:rowOff>68580</xdr:rowOff>
    </xdr:to>
    <xdr:grpSp>
      <xdr:nvGrpSpPr>
        <xdr:cNvPr id="43" name="Groupe 42">
          <a:extLst>
            <a:ext uri="{FF2B5EF4-FFF2-40B4-BE49-F238E27FC236}">
              <a16:creationId xmlns:a16="http://schemas.microsoft.com/office/drawing/2014/main" id="{8A226C77-3705-322F-B90B-F9999CA18C41}"/>
            </a:ext>
          </a:extLst>
        </xdr:cNvPr>
        <xdr:cNvGrpSpPr/>
      </xdr:nvGrpSpPr>
      <xdr:grpSpPr>
        <a:xfrm>
          <a:off x="8176260" y="845820"/>
          <a:ext cx="1310640" cy="1219200"/>
          <a:chOff x="5234940" y="1066800"/>
          <a:chExt cx="1310640" cy="1219200"/>
        </a:xfrm>
      </xdr:grpSpPr>
      <xdr:grpSp>
        <xdr:nvGrpSpPr>
          <xdr:cNvPr id="37" name="Groupe 36">
            <a:extLst>
              <a:ext uri="{FF2B5EF4-FFF2-40B4-BE49-F238E27FC236}">
                <a16:creationId xmlns:a16="http://schemas.microsoft.com/office/drawing/2014/main" id="{BA2DE9B2-1D90-67CE-6399-FA0E5DE77763}"/>
              </a:ext>
            </a:extLst>
          </xdr:cNvPr>
          <xdr:cNvGrpSpPr/>
        </xdr:nvGrpSpPr>
        <xdr:grpSpPr>
          <a:xfrm>
            <a:off x="5234940" y="1066800"/>
            <a:ext cx="1310640" cy="1219200"/>
            <a:chOff x="807720" y="1638300"/>
            <a:chExt cx="1943100" cy="1790700"/>
          </a:xfrm>
        </xdr:grpSpPr>
        <xdr:sp macro="[0]!Groupe42_Cliquer" textlink="">
          <xdr:nvSpPr>
            <xdr:cNvPr id="39" name="Rectangle 38">
              <a:extLst>
                <a:ext uri="{FF2B5EF4-FFF2-40B4-BE49-F238E27FC236}">
                  <a16:creationId xmlns:a16="http://schemas.microsoft.com/office/drawing/2014/main" id="{C43B54E0-1F4D-C9B7-9F34-E8F66C53BB13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42_Cliquer" textlink="">
          <xdr:nvSpPr>
            <xdr:cNvPr id="40" name="Rectangle : coins arrondis 39">
              <a:extLst>
                <a:ext uri="{FF2B5EF4-FFF2-40B4-BE49-F238E27FC236}">
                  <a16:creationId xmlns:a16="http://schemas.microsoft.com/office/drawing/2014/main" id="{77523E36-FB29-4116-AC14-AD1DD233ED41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Assurances</a:t>
              </a:r>
            </a:p>
          </xdr:txBody>
        </xdr:sp>
      </xdr:grpSp>
      <xdr:pic macro="[0]!Groupe42_Cliquer">
        <xdr:nvPicPr>
          <xdr:cNvPr id="42" name="Image 41" descr="Icône D'assurance De Biens | Vecteur Premium">
            <a:extLst>
              <a:ext uri="{FF2B5EF4-FFF2-40B4-BE49-F238E27FC236}">
                <a16:creationId xmlns:a16="http://schemas.microsoft.com/office/drawing/2014/main" id="{7AE4B032-7684-3FB2-28B9-A50084CD2B5B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539740" y="1234440"/>
            <a:ext cx="655320" cy="65532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8</xdr:col>
      <xdr:colOff>411299</xdr:colOff>
      <xdr:row>1</xdr:row>
      <xdr:rowOff>396240</xdr:rowOff>
    </xdr:from>
    <xdr:to>
      <xdr:col>10</xdr:col>
      <xdr:colOff>136979</xdr:colOff>
      <xdr:row>8</xdr:row>
      <xdr:rowOff>68580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F7967975-1388-D0CA-39DE-75EF9F5476C7}"/>
            </a:ext>
          </a:extLst>
        </xdr:cNvPr>
        <xdr:cNvGrpSpPr/>
      </xdr:nvGrpSpPr>
      <xdr:grpSpPr>
        <a:xfrm>
          <a:off x="6202499" y="845820"/>
          <a:ext cx="1310640" cy="1219200"/>
          <a:chOff x="7170420" y="944880"/>
          <a:chExt cx="1310640" cy="1219200"/>
        </a:xfrm>
      </xdr:grpSpPr>
      <xdr:grpSp>
        <xdr:nvGrpSpPr>
          <xdr:cNvPr id="46" name="Groupe 45">
            <a:extLst>
              <a:ext uri="{FF2B5EF4-FFF2-40B4-BE49-F238E27FC236}">
                <a16:creationId xmlns:a16="http://schemas.microsoft.com/office/drawing/2014/main" id="{15F51213-48F9-483F-74F7-1413F24D233B}"/>
              </a:ext>
            </a:extLst>
          </xdr:cNvPr>
          <xdr:cNvGrpSpPr/>
        </xdr:nvGrpSpPr>
        <xdr:grpSpPr>
          <a:xfrm>
            <a:off x="7170420" y="944880"/>
            <a:ext cx="1310640" cy="1219200"/>
            <a:chOff x="807720" y="1638300"/>
            <a:chExt cx="1943100" cy="1790700"/>
          </a:xfrm>
        </xdr:grpSpPr>
        <xdr:sp macro="[0]!Groupe49_Cliquer" textlink="">
          <xdr:nvSpPr>
            <xdr:cNvPr id="48" name="Rectangle 47">
              <a:extLst>
                <a:ext uri="{FF2B5EF4-FFF2-40B4-BE49-F238E27FC236}">
                  <a16:creationId xmlns:a16="http://schemas.microsoft.com/office/drawing/2014/main" id="{D6722BB8-BAC3-B2F8-EE33-E70AF57E463D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49_Cliquer" textlink="">
          <xdr:nvSpPr>
            <xdr:cNvPr id="49" name="Rectangle : coins arrondis 48">
              <a:extLst>
                <a:ext uri="{FF2B5EF4-FFF2-40B4-BE49-F238E27FC236}">
                  <a16:creationId xmlns:a16="http://schemas.microsoft.com/office/drawing/2014/main" id="{D8A07DF7-8557-25C7-D0A6-1052669A0F04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Santé</a:t>
              </a:r>
            </a:p>
          </xdr:txBody>
        </xdr:sp>
      </xdr:grpSp>
      <xdr:pic macro="[0]!Groupe49_Cliquer">
        <xdr:nvPicPr>
          <xdr:cNvPr id="44" name="Image 43" descr="Santé - Icônes médical gratuites">
            <a:extLst>
              <a:ext uri="{FF2B5EF4-FFF2-40B4-BE49-F238E27FC236}">
                <a16:creationId xmlns:a16="http://schemas.microsoft.com/office/drawing/2014/main" id="{8F654ED6-5705-3CB8-9ACD-FE3A5D62EF7E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467600" y="1127760"/>
            <a:ext cx="678180" cy="67818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13</xdr:col>
      <xdr:colOff>400050</xdr:colOff>
      <xdr:row>1</xdr:row>
      <xdr:rowOff>396240</xdr:rowOff>
    </xdr:from>
    <xdr:to>
      <xdr:col>15</xdr:col>
      <xdr:colOff>125730</xdr:colOff>
      <xdr:row>8</xdr:row>
      <xdr:rowOff>68580</xdr:rowOff>
    </xdr:to>
    <xdr:grpSp>
      <xdr:nvGrpSpPr>
        <xdr:cNvPr id="125" name="Groupe 124">
          <a:extLst>
            <a:ext uri="{FF2B5EF4-FFF2-40B4-BE49-F238E27FC236}">
              <a16:creationId xmlns:a16="http://schemas.microsoft.com/office/drawing/2014/main" id="{4B893549-7E69-418A-0ABE-2F45DFEA53FA}"/>
            </a:ext>
          </a:extLst>
        </xdr:cNvPr>
        <xdr:cNvGrpSpPr/>
      </xdr:nvGrpSpPr>
      <xdr:grpSpPr>
        <a:xfrm>
          <a:off x="10153650" y="845820"/>
          <a:ext cx="1310640" cy="1219200"/>
          <a:chOff x="10033365" y="1021080"/>
          <a:chExt cx="1310640" cy="1219200"/>
        </a:xfrm>
      </xdr:grpSpPr>
      <xdr:grpSp>
        <xdr:nvGrpSpPr>
          <xdr:cNvPr id="53" name="Groupe 52">
            <a:extLst>
              <a:ext uri="{FF2B5EF4-FFF2-40B4-BE49-F238E27FC236}">
                <a16:creationId xmlns:a16="http://schemas.microsoft.com/office/drawing/2014/main" id="{5A0B00C4-7995-B80B-D6AB-48A57D865994}"/>
              </a:ext>
            </a:extLst>
          </xdr:cNvPr>
          <xdr:cNvGrpSpPr/>
        </xdr:nvGrpSpPr>
        <xdr:grpSpPr>
          <a:xfrm>
            <a:off x="10033365" y="1021080"/>
            <a:ext cx="1310640" cy="1219200"/>
            <a:chOff x="807720" y="1638300"/>
            <a:chExt cx="1943100" cy="1790700"/>
          </a:xfrm>
        </xdr:grpSpPr>
        <xdr:sp macro="[0]!Groupe124_Cliquer" textlink="">
          <xdr:nvSpPr>
            <xdr:cNvPr id="55" name="Rectangle 54">
              <a:extLst>
                <a:ext uri="{FF2B5EF4-FFF2-40B4-BE49-F238E27FC236}">
                  <a16:creationId xmlns:a16="http://schemas.microsoft.com/office/drawing/2014/main" id="{5339D8CC-7ECA-7171-0999-7004A3D81D3F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124_Cliquer" textlink="">
          <xdr:nvSpPr>
            <xdr:cNvPr id="56" name="Rectangle : coins arrondis 55">
              <a:extLst>
                <a:ext uri="{FF2B5EF4-FFF2-40B4-BE49-F238E27FC236}">
                  <a16:creationId xmlns:a16="http://schemas.microsoft.com/office/drawing/2014/main" id="{DB561E4C-4D81-27FF-B9D5-7CA55A610CCC}"/>
                </a:ext>
              </a:extLst>
            </xdr:cNvPr>
            <xdr:cNvSpPr/>
          </xdr:nvSpPr>
          <xdr:spPr>
            <a:xfrm>
              <a:off x="909394" y="2846785"/>
              <a:ext cx="1807535" cy="515064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Divertissements</a:t>
              </a:r>
            </a:p>
          </xdr:txBody>
        </xdr:sp>
      </xdr:grpSp>
      <xdr:pic macro="[0]!Groupe124_Cliquer">
        <xdr:nvPicPr>
          <xdr:cNvPr id="51" name="Image 50" descr="Loisirs - Icônes divers gratuites">
            <a:extLst>
              <a:ext uri="{FF2B5EF4-FFF2-40B4-BE49-F238E27FC236}">
                <a16:creationId xmlns:a16="http://schemas.microsoft.com/office/drawing/2014/main" id="{07726805-F6D6-26F4-F1C3-6CACDDDA2E63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302240" y="1135380"/>
            <a:ext cx="701040" cy="70104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3</xdr:col>
      <xdr:colOff>415290</xdr:colOff>
      <xdr:row>21</xdr:row>
      <xdr:rowOff>83820</xdr:rowOff>
    </xdr:from>
    <xdr:to>
      <xdr:col>5</xdr:col>
      <xdr:colOff>140970</xdr:colOff>
      <xdr:row>28</xdr:row>
      <xdr:rowOff>22860</xdr:rowOff>
    </xdr:to>
    <xdr:grpSp>
      <xdr:nvGrpSpPr>
        <xdr:cNvPr id="52" name="Groupe 51">
          <a:extLst>
            <a:ext uri="{FF2B5EF4-FFF2-40B4-BE49-F238E27FC236}">
              <a16:creationId xmlns:a16="http://schemas.microsoft.com/office/drawing/2014/main" id="{4DC802F2-D143-FA62-707B-588BE96A813E}"/>
            </a:ext>
          </a:extLst>
        </xdr:cNvPr>
        <xdr:cNvGrpSpPr/>
      </xdr:nvGrpSpPr>
      <xdr:grpSpPr>
        <a:xfrm>
          <a:off x="2244090" y="4457700"/>
          <a:ext cx="1310640" cy="1219200"/>
          <a:chOff x="8448405" y="2644140"/>
          <a:chExt cx="1310640" cy="1219200"/>
        </a:xfrm>
      </xdr:grpSpPr>
      <xdr:grpSp>
        <xdr:nvGrpSpPr>
          <xdr:cNvPr id="99" name="Groupe 98">
            <a:extLst>
              <a:ext uri="{FF2B5EF4-FFF2-40B4-BE49-F238E27FC236}">
                <a16:creationId xmlns:a16="http://schemas.microsoft.com/office/drawing/2014/main" id="{60087E4D-4A67-49D1-9069-A859A2D999C2}"/>
              </a:ext>
            </a:extLst>
          </xdr:cNvPr>
          <xdr:cNvGrpSpPr/>
        </xdr:nvGrpSpPr>
        <xdr:grpSpPr>
          <a:xfrm>
            <a:off x="8448405" y="2644140"/>
            <a:ext cx="1310640" cy="1219200"/>
            <a:chOff x="807720" y="1638300"/>
            <a:chExt cx="1943100" cy="1790700"/>
          </a:xfrm>
        </xdr:grpSpPr>
        <xdr:sp macro="[0]!Groupe51_Cliquer" textlink="">
          <xdr:nvSpPr>
            <xdr:cNvPr id="100" name="Rectangle 99">
              <a:extLst>
                <a:ext uri="{FF2B5EF4-FFF2-40B4-BE49-F238E27FC236}">
                  <a16:creationId xmlns:a16="http://schemas.microsoft.com/office/drawing/2014/main" id="{D08D9829-9767-4E2D-7358-C2B43F08CA99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51_Cliquer" textlink="">
          <xdr:nvSpPr>
            <xdr:cNvPr id="101" name="Rectangle : coins arrondis 100">
              <a:extLst>
                <a:ext uri="{FF2B5EF4-FFF2-40B4-BE49-F238E27FC236}">
                  <a16:creationId xmlns:a16="http://schemas.microsoft.com/office/drawing/2014/main" id="{ED79D435-F9EC-92CF-B405-1FF1E62C9A0C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Sport</a:t>
              </a:r>
            </a:p>
          </xdr:txBody>
        </xdr:sp>
      </xdr:grpSp>
      <xdr:pic macro="[0]!Groupe51_Cliquer">
        <xdr:nvPicPr>
          <xdr:cNvPr id="102" name="Image 101" descr="Des sports - Icônes des sports gratuites">
            <a:extLst>
              <a:ext uri="{FF2B5EF4-FFF2-40B4-BE49-F238E27FC236}">
                <a16:creationId xmlns:a16="http://schemas.microsoft.com/office/drawing/2014/main" id="{DD689E56-EFE2-5892-062E-A03D16BF5BE3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732520" y="2735580"/>
            <a:ext cx="716280" cy="71628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</xdr:col>
      <xdr:colOff>53340</xdr:colOff>
      <xdr:row>12</xdr:row>
      <xdr:rowOff>0</xdr:rowOff>
    </xdr:from>
    <xdr:to>
      <xdr:col>2</xdr:col>
      <xdr:colOff>571500</xdr:colOff>
      <xdr:row>18</xdr:row>
      <xdr:rowOff>121920</xdr:rowOff>
    </xdr:to>
    <xdr:grpSp>
      <xdr:nvGrpSpPr>
        <xdr:cNvPr id="63" name="Groupe 62">
          <a:extLst>
            <a:ext uri="{FF2B5EF4-FFF2-40B4-BE49-F238E27FC236}">
              <a16:creationId xmlns:a16="http://schemas.microsoft.com/office/drawing/2014/main" id="{A1CBC1E1-B42D-8287-D60B-7626976B0F72}"/>
            </a:ext>
          </a:extLst>
        </xdr:cNvPr>
        <xdr:cNvGrpSpPr/>
      </xdr:nvGrpSpPr>
      <xdr:grpSpPr>
        <a:xfrm>
          <a:off x="297180" y="2727960"/>
          <a:ext cx="1310640" cy="1219200"/>
          <a:chOff x="9997440" y="1165860"/>
          <a:chExt cx="1310640" cy="1219200"/>
        </a:xfrm>
      </xdr:grpSpPr>
      <xdr:grpSp>
        <xdr:nvGrpSpPr>
          <xdr:cNvPr id="59" name="Groupe 58">
            <a:extLst>
              <a:ext uri="{FF2B5EF4-FFF2-40B4-BE49-F238E27FC236}">
                <a16:creationId xmlns:a16="http://schemas.microsoft.com/office/drawing/2014/main" id="{0D8717CF-178D-5CEE-B506-2112EC565FF7}"/>
              </a:ext>
            </a:extLst>
          </xdr:cNvPr>
          <xdr:cNvGrpSpPr/>
        </xdr:nvGrpSpPr>
        <xdr:grpSpPr>
          <a:xfrm>
            <a:off x="9997440" y="1165860"/>
            <a:ext cx="1310640" cy="1219200"/>
            <a:chOff x="807720" y="1638300"/>
            <a:chExt cx="1943100" cy="1790700"/>
          </a:xfrm>
        </xdr:grpSpPr>
        <xdr:sp macro="[0]!Groupe62_Cliquer" textlink="">
          <xdr:nvSpPr>
            <xdr:cNvPr id="61" name="Rectangle 60">
              <a:extLst>
                <a:ext uri="{FF2B5EF4-FFF2-40B4-BE49-F238E27FC236}">
                  <a16:creationId xmlns:a16="http://schemas.microsoft.com/office/drawing/2014/main" id="{A15CC52E-24A9-B875-927D-0CD6AE5C2A05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62_Cliquer" textlink="">
          <xdr:nvSpPr>
            <xdr:cNvPr id="62" name="Rectangle : coins arrondis 61">
              <a:extLst>
                <a:ext uri="{FF2B5EF4-FFF2-40B4-BE49-F238E27FC236}">
                  <a16:creationId xmlns:a16="http://schemas.microsoft.com/office/drawing/2014/main" id="{97DFDF64-AF8F-F232-5B5E-870CA7612F42}"/>
                </a:ext>
              </a:extLst>
            </xdr:cNvPr>
            <xdr:cNvSpPr/>
          </xdr:nvSpPr>
          <xdr:spPr>
            <a:xfrm>
              <a:off x="914400" y="2880360"/>
              <a:ext cx="1729741" cy="49268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9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Self Care</a:t>
              </a:r>
            </a:p>
          </xdr:txBody>
        </xdr:sp>
      </xdr:grpSp>
      <xdr:pic macro="[0]!Groupe62_Cliquer">
        <xdr:nvPicPr>
          <xdr:cNvPr id="57" name="Image 56" descr="Self care - Icônes gens gratuites">
            <a:extLst>
              <a:ext uri="{FF2B5EF4-FFF2-40B4-BE49-F238E27FC236}">
                <a16:creationId xmlns:a16="http://schemas.microsoft.com/office/drawing/2014/main" id="{025710F8-11C3-D9AB-9747-2ABAEDA15005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340340" y="1303020"/>
            <a:ext cx="655320" cy="65532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3</xdr:col>
      <xdr:colOff>415290</xdr:colOff>
      <xdr:row>12</xdr:row>
      <xdr:rowOff>0</xdr:rowOff>
    </xdr:from>
    <xdr:to>
      <xdr:col>5</xdr:col>
      <xdr:colOff>140970</xdr:colOff>
      <xdr:row>18</xdr:row>
      <xdr:rowOff>121920</xdr:rowOff>
    </xdr:to>
    <xdr:grpSp>
      <xdr:nvGrpSpPr>
        <xdr:cNvPr id="74" name="Groupe 73">
          <a:extLst>
            <a:ext uri="{FF2B5EF4-FFF2-40B4-BE49-F238E27FC236}">
              <a16:creationId xmlns:a16="http://schemas.microsoft.com/office/drawing/2014/main" id="{07132D3F-AB78-AC04-CE99-ED983020C48F}"/>
            </a:ext>
          </a:extLst>
        </xdr:cNvPr>
        <xdr:cNvGrpSpPr/>
      </xdr:nvGrpSpPr>
      <xdr:grpSpPr>
        <a:xfrm>
          <a:off x="2244090" y="2727960"/>
          <a:ext cx="1310640" cy="1219200"/>
          <a:chOff x="11567160" y="1188720"/>
          <a:chExt cx="1310640" cy="1219200"/>
        </a:xfrm>
      </xdr:grpSpPr>
      <xdr:grpSp>
        <xdr:nvGrpSpPr>
          <xdr:cNvPr id="66" name="Groupe 65">
            <a:extLst>
              <a:ext uri="{FF2B5EF4-FFF2-40B4-BE49-F238E27FC236}">
                <a16:creationId xmlns:a16="http://schemas.microsoft.com/office/drawing/2014/main" id="{46911034-7EA9-64DB-6EAA-584415D5B2FE}"/>
              </a:ext>
            </a:extLst>
          </xdr:cNvPr>
          <xdr:cNvGrpSpPr/>
        </xdr:nvGrpSpPr>
        <xdr:grpSpPr>
          <a:xfrm>
            <a:off x="11567160" y="1188720"/>
            <a:ext cx="1310640" cy="1219200"/>
            <a:chOff x="807720" y="1638300"/>
            <a:chExt cx="1943100" cy="1790700"/>
          </a:xfrm>
        </xdr:grpSpPr>
        <xdr:sp macro="[0]!Groupe73_Cliquer" textlink="">
          <xdr:nvSpPr>
            <xdr:cNvPr id="68" name="Rectangle 67">
              <a:extLst>
                <a:ext uri="{FF2B5EF4-FFF2-40B4-BE49-F238E27FC236}">
                  <a16:creationId xmlns:a16="http://schemas.microsoft.com/office/drawing/2014/main" id="{18516735-0341-2EE1-E642-48AE096E0796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73_Cliquer" textlink="">
          <xdr:nvSpPr>
            <xdr:cNvPr id="69" name="Rectangle : coins arrondis 68">
              <a:extLst>
                <a:ext uri="{FF2B5EF4-FFF2-40B4-BE49-F238E27FC236}">
                  <a16:creationId xmlns:a16="http://schemas.microsoft.com/office/drawing/2014/main" id="{1733A9BB-E4F3-023C-EEA2-FB4B7BA010D9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Education</a:t>
              </a:r>
            </a:p>
          </xdr:txBody>
        </xdr:sp>
      </xdr:grpSp>
      <xdr:pic macro="[0]!Groupe73_Cliquer">
        <xdr:nvPicPr>
          <xdr:cNvPr id="64" name="Image 63" descr="Éducation - Icônes éducation gratuites">
            <a:extLst>
              <a:ext uri="{FF2B5EF4-FFF2-40B4-BE49-F238E27FC236}">
                <a16:creationId xmlns:a16="http://schemas.microsoft.com/office/drawing/2014/main" id="{30603AEE-9E50-7BBC-9616-7DD98B76AC35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1932920" y="1417320"/>
            <a:ext cx="556260" cy="55626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</xdr:col>
      <xdr:colOff>53340</xdr:colOff>
      <xdr:row>21</xdr:row>
      <xdr:rowOff>83820</xdr:rowOff>
    </xdr:from>
    <xdr:to>
      <xdr:col>2</xdr:col>
      <xdr:colOff>571500</xdr:colOff>
      <xdr:row>28</xdr:row>
      <xdr:rowOff>22860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95256531-34BE-424C-C059-AC58DCAFF5F1}"/>
            </a:ext>
          </a:extLst>
        </xdr:cNvPr>
        <xdr:cNvGrpSpPr/>
      </xdr:nvGrpSpPr>
      <xdr:grpSpPr>
        <a:xfrm>
          <a:off x="297180" y="4457700"/>
          <a:ext cx="1310640" cy="1219200"/>
          <a:chOff x="11567160" y="2766060"/>
          <a:chExt cx="1310640" cy="1219200"/>
        </a:xfrm>
      </xdr:grpSpPr>
      <xdr:grpSp>
        <xdr:nvGrpSpPr>
          <xdr:cNvPr id="104" name="Groupe 103">
            <a:extLst>
              <a:ext uri="{FF2B5EF4-FFF2-40B4-BE49-F238E27FC236}">
                <a16:creationId xmlns:a16="http://schemas.microsoft.com/office/drawing/2014/main" id="{B747D7DC-DB11-4A15-A7C4-662321645DB2}"/>
              </a:ext>
            </a:extLst>
          </xdr:cNvPr>
          <xdr:cNvGrpSpPr/>
        </xdr:nvGrpSpPr>
        <xdr:grpSpPr>
          <a:xfrm>
            <a:off x="11567160" y="2766060"/>
            <a:ext cx="1310640" cy="1219200"/>
            <a:chOff x="807720" y="1638300"/>
            <a:chExt cx="1943100" cy="1790700"/>
          </a:xfrm>
        </xdr:grpSpPr>
        <xdr:sp macro="[0]!Groupe10_Cliquer" textlink="">
          <xdr:nvSpPr>
            <xdr:cNvPr id="105" name="Rectangle 104">
              <a:extLst>
                <a:ext uri="{FF2B5EF4-FFF2-40B4-BE49-F238E27FC236}">
                  <a16:creationId xmlns:a16="http://schemas.microsoft.com/office/drawing/2014/main" id="{BA31AC18-5057-5BA2-6098-8BD70C425ACC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10_Cliquer" textlink="">
          <xdr:nvSpPr>
            <xdr:cNvPr id="106" name="Rectangle : coins arrondis 105">
              <a:extLst>
                <a:ext uri="{FF2B5EF4-FFF2-40B4-BE49-F238E27FC236}">
                  <a16:creationId xmlns:a16="http://schemas.microsoft.com/office/drawing/2014/main" id="{B7C7C4EA-EC73-7336-78BF-5B3C25EB6033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Dettes</a:t>
              </a:r>
            </a:p>
          </xdr:txBody>
        </xdr:sp>
      </xdr:grpSp>
      <xdr:pic macro="[0]!Groupe10_Cliquer">
        <xdr:nvPicPr>
          <xdr:cNvPr id="7" name="Image 6" descr="Ligne de credit - Icônes affaires et finances gratuites">
            <a:extLst>
              <a:ext uri="{FF2B5EF4-FFF2-40B4-BE49-F238E27FC236}">
                <a16:creationId xmlns:a16="http://schemas.microsoft.com/office/drawing/2014/main" id="{86118DCB-D1FD-6768-CC0F-C6E6A85102F1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1871960" y="2895600"/>
            <a:ext cx="647700" cy="6477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13</xdr:col>
      <xdr:colOff>400050</xdr:colOff>
      <xdr:row>12</xdr:row>
      <xdr:rowOff>0</xdr:rowOff>
    </xdr:from>
    <xdr:to>
      <xdr:col>15</xdr:col>
      <xdr:colOff>125730</xdr:colOff>
      <xdr:row>18</xdr:row>
      <xdr:rowOff>121920</xdr:rowOff>
    </xdr:to>
    <xdr:grpSp>
      <xdr:nvGrpSpPr>
        <xdr:cNvPr id="82" name="Groupe 81">
          <a:extLst>
            <a:ext uri="{FF2B5EF4-FFF2-40B4-BE49-F238E27FC236}">
              <a16:creationId xmlns:a16="http://schemas.microsoft.com/office/drawing/2014/main" id="{E4EE628E-799E-058F-44B7-9986B0F207EC}"/>
            </a:ext>
          </a:extLst>
        </xdr:cNvPr>
        <xdr:cNvGrpSpPr/>
      </xdr:nvGrpSpPr>
      <xdr:grpSpPr>
        <a:xfrm>
          <a:off x="10153650" y="2727960"/>
          <a:ext cx="1310640" cy="1219200"/>
          <a:chOff x="4892040" y="3048000"/>
          <a:chExt cx="1310640" cy="1219200"/>
        </a:xfrm>
      </xdr:grpSpPr>
      <xdr:grpSp>
        <xdr:nvGrpSpPr>
          <xdr:cNvPr id="79" name="Groupe 78">
            <a:extLst>
              <a:ext uri="{FF2B5EF4-FFF2-40B4-BE49-F238E27FC236}">
                <a16:creationId xmlns:a16="http://schemas.microsoft.com/office/drawing/2014/main" id="{D9CE89D8-928F-46BD-BABA-E697F7A62F81}"/>
              </a:ext>
            </a:extLst>
          </xdr:cNvPr>
          <xdr:cNvGrpSpPr/>
        </xdr:nvGrpSpPr>
        <xdr:grpSpPr>
          <a:xfrm>
            <a:off x="4892040" y="3048000"/>
            <a:ext cx="1310640" cy="1219200"/>
            <a:chOff x="807720" y="1638300"/>
            <a:chExt cx="1943100" cy="1790700"/>
          </a:xfrm>
        </xdr:grpSpPr>
        <xdr:sp macro="[0]!Groupe81_Cliquer" textlink="">
          <xdr:nvSpPr>
            <xdr:cNvPr id="80" name="Rectangle 79">
              <a:extLst>
                <a:ext uri="{FF2B5EF4-FFF2-40B4-BE49-F238E27FC236}">
                  <a16:creationId xmlns:a16="http://schemas.microsoft.com/office/drawing/2014/main" id="{BF65F7A7-20B3-C113-7878-1E84C7C093F2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81_Cliquer" textlink="">
          <xdr:nvSpPr>
            <xdr:cNvPr id="81" name="Rectangle : coins arrondis 80">
              <a:extLst>
                <a:ext uri="{FF2B5EF4-FFF2-40B4-BE49-F238E27FC236}">
                  <a16:creationId xmlns:a16="http://schemas.microsoft.com/office/drawing/2014/main" id="{DC86FEDB-989D-A67A-37A0-F7F0A6E31425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Voyages</a:t>
              </a:r>
            </a:p>
          </xdr:txBody>
        </xdr:sp>
      </xdr:grpSp>
      <xdr:pic macro="[0]!Groupe81_Cliquer">
        <xdr:nvPicPr>
          <xdr:cNvPr id="78" name="Image 77" descr="Voyage - Icônes transport gratuites">
            <a:extLst>
              <a:ext uri="{FF2B5EF4-FFF2-40B4-BE49-F238E27FC236}">
                <a16:creationId xmlns:a16="http://schemas.microsoft.com/office/drawing/2014/main" id="{494C2ABC-7B1B-3E8C-CD99-8B783C3515B2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181600" y="3131820"/>
            <a:ext cx="716280" cy="71628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8</xdr:col>
      <xdr:colOff>411299</xdr:colOff>
      <xdr:row>12</xdr:row>
      <xdr:rowOff>0</xdr:rowOff>
    </xdr:from>
    <xdr:to>
      <xdr:col>10</xdr:col>
      <xdr:colOff>136979</xdr:colOff>
      <xdr:row>18</xdr:row>
      <xdr:rowOff>121920</xdr:rowOff>
    </xdr:to>
    <xdr:grpSp>
      <xdr:nvGrpSpPr>
        <xdr:cNvPr id="87" name="Groupe 86">
          <a:extLst>
            <a:ext uri="{FF2B5EF4-FFF2-40B4-BE49-F238E27FC236}">
              <a16:creationId xmlns:a16="http://schemas.microsoft.com/office/drawing/2014/main" id="{AC1A28DA-4EF8-91A7-5570-27E73C957A06}"/>
            </a:ext>
          </a:extLst>
        </xdr:cNvPr>
        <xdr:cNvGrpSpPr/>
      </xdr:nvGrpSpPr>
      <xdr:grpSpPr>
        <a:xfrm>
          <a:off x="6202499" y="2727960"/>
          <a:ext cx="1310640" cy="1219200"/>
          <a:chOff x="3589020" y="2880360"/>
          <a:chExt cx="1310640" cy="1219200"/>
        </a:xfrm>
      </xdr:grpSpPr>
      <xdr:grpSp>
        <xdr:nvGrpSpPr>
          <xdr:cNvPr id="84" name="Groupe 83">
            <a:extLst>
              <a:ext uri="{FF2B5EF4-FFF2-40B4-BE49-F238E27FC236}">
                <a16:creationId xmlns:a16="http://schemas.microsoft.com/office/drawing/2014/main" id="{8CDA643E-C00E-4FFE-B7B5-9D7755B81AA7}"/>
              </a:ext>
            </a:extLst>
          </xdr:cNvPr>
          <xdr:cNvGrpSpPr/>
        </xdr:nvGrpSpPr>
        <xdr:grpSpPr>
          <a:xfrm>
            <a:off x="3589020" y="2880360"/>
            <a:ext cx="1310640" cy="1219200"/>
            <a:chOff x="807720" y="1638300"/>
            <a:chExt cx="1943100" cy="1790700"/>
          </a:xfrm>
        </xdr:grpSpPr>
        <xdr:sp macro="[0]!Groupe86_Cliquer" textlink="">
          <xdr:nvSpPr>
            <xdr:cNvPr id="85" name="Rectangle 84">
              <a:extLst>
                <a:ext uri="{FF2B5EF4-FFF2-40B4-BE49-F238E27FC236}">
                  <a16:creationId xmlns:a16="http://schemas.microsoft.com/office/drawing/2014/main" id="{D514CF0D-866A-7BC6-A8DA-7C98E67C1AC9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86_Cliquer" textlink="">
          <xdr:nvSpPr>
            <xdr:cNvPr id="86" name="Rectangle : coins arrondis 85">
              <a:extLst>
                <a:ext uri="{FF2B5EF4-FFF2-40B4-BE49-F238E27FC236}">
                  <a16:creationId xmlns:a16="http://schemas.microsoft.com/office/drawing/2014/main" id="{0DE1473A-8775-9E19-B1DC-BEF887695875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Enfants</a:t>
              </a:r>
            </a:p>
          </xdr:txBody>
        </xdr:sp>
      </xdr:grpSp>
      <xdr:pic macro="[0]!Groupe86_Cliquer">
        <xdr:nvPicPr>
          <xdr:cNvPr id="83" name="Image 82" descr="Enfants - Icônes gens gratuites">
            <a:extLst>
              <a:ext uri="{FF2B5EF4-FFF2-40B4-BE49-F238E27FC236}">
                <a16:creationId xmlns:a16="http://schemas.microsoft.com/office/drawing/2014/main" id="{3FA94042-3E57-4806-AA6D-356F3DFBE7FE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855720" y="2979420"/>
            <a:ext cx="777240" cy="77724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16</xdr:col>
      <xdr:colOff>0</xdr:colOff>
      <xdr:row>12</xdr:row>
      <xdr:rowOff>0</xdr:rowOff>
    </xdr:from>
    <xdr:to>
      <xdr:col>17</xdr:col>
      <xdr:colOff>518160</xdr:colOff>
      <xdr:row>18</xdr:row>
      <xdr:rowOff>121920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id="{30B40099-D72B-76B3-2624-A38F67998422}"/>
            </a:ext>
          </a:extLst>
        </xdr:cNvPr>
        <xdr:cNvGrpSpPr/>
      </xdr:nvGrpSpPr>
      <xdr:grpSpPr>
        <a:xfrm>
          <a:off x="12131040" y="2727960"/>
          <a:ext cx="1310640" cy="1219200"/>
          <a:chOff x="5234940" y="2827020"/>
          <a:chExt cx="1310640" cy="1219200"/>
        </a:xfrm>
      </xdr:grpSpPr>
      <xdr:grpSp>
        <xdr:nvGrpSpPr>
          <xdr:cNvPr id="88" name="Groupe 87">
            <a:extLst>
              <a:ext uri="{FF2B5EF4-FFF2-40B4-BE49-F238E27FC236}">
                <a16:creationId xmlns:a16="http://schemas.microsoft.com/office/drawing/2014/main" id="{E438D37C-731A-4706-AA35-3A82908B3EBC}"/>
              </a:ext>
            </a:extLst>
          </xdr:cNvPr>
          <xdr:cNvGrpSpPr/>
        </xdr:nvGrpSpPr>
        <xdr:grpSpPr>
          <a:xfrm>
            <a:off x="5234940" y="2827020"/>
            <a:ext cx="1310640" cy="1219200"/>
            <a:chOff x="807720" y="1638300"/>
            <a:chExt cx="1943100" cy="1790700"/>
          </a:xfrm>
        </xdr:grpSpPr>
        <xdr:sp macro="[0]!Groupe91_Cliquer" textlink="">
          <xdr:nvSpPr>
            <xdr:cNvPr id="89" name="Rectangle 88">
              <a:extLst>
                <a:ext uri="{FF2B5EF4-FFF2-40B4-BE49-F238E27FC236}">
                  <a16:creationId xmlns:a16="http://schemas.microsoft.com/office/drawing/2014/main" id="{91B83AF3-A7D4-8C3C-6621-DEA70AF8430C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91_Cliquer" textlink="">
          <xdr:nvSpPr>
            <xdr:cNvPr id="90" name="Rectangle : coins arrondis 89">
              <a:extLst>
                <a:ext uri="{FF2B5EF4-FFF2-40B4-BE49-F238E27FC236}">
                  <a16:creationId xmlns:a16="http://schemas.microsoft.com/office/drawing/2014/main" id="{A3A55FA3-7655-35AA-77CB-5D997DF8923B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Animaux</a:t>
              </a:r>
            </a:p>
          </xdr:txBody>
        </xdr:sp>
      </xdr:grpSp>
      <xdr:pic macro="[0]!Groupe91_Cliquer">
        <xdr:nvPicPr>
          <xdr:cNvPr id="91" name="Image 90" descr="Chien - Icônes animaux gratuites">
            <a:extLst>
              <a:ext uri="{FF2B5EF4-FFF2-40B4-BE49-F238E27FC236}">
                <a16:creationId xmlns:a16="http://schemas.microsoft.com/office/drawing/2014/main" id="{7C61E370-63B1-AC38-6B5D-7A2F2608626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532120" y="2910840"/>
            <a:ext cx="731520" cy="73152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11</xdr:col>
      <xdr:colOff>7620</xdr:colOff>
      <xdr:row>12</xdr:row>
      <xdr:rowOff>0</xdr:rowOff>
    </xdr:from>
    <xdr:to>
      <xdr:col>12</xdr:col>
      <xdr:colOff>525780</xdr:colOff>
      <xdr:row>18</xdr:row>
      <xdr:rowOff>121920</xdr:rowOff>
    </xdr:to>
    <xdr:grpSp>
      <xdr:nvGrpSpPr>
        <xdr:cNvPr id="98" name="Groupe 97">
          <a:extLst>
            <a:ext uri="{FF2B5EF4-FFF2-40B4-BE49-F238E27FC236}">
              <a16:creationId xmlns:a16="http://schemas.microsoft.com/office/drawing/2014/main" id="{9D32E803-F228-9952-584B-B9CAD7FD6FEB}"/>
            </a:ext>
          </a:extLst>
        </xdr:cNvPr>
        <xdr:cNvGrpSpPr/>
      </xdr:nvGrpSpPr>
      <xdr:grpSpPr>
        <a:xfrm>
          <a:off x="8176260" y="2727960"/>
          <a:ext cx="1310640" cy="1219200"/>
          <a:chOff x="8054340" y="3017520"/>
          <a:chExt cx="1310640" cy="1219200"/>
        </a:xfrm>
      </xdr:grpSpPr>
      <xdr:grpSp>
        <xdr:nvGrpSpPr>
          <xdr:cNvPr id="95" name="Groupe 94">
            <a:extLst>
              <a:ext uri="{FF2B5EF4-FFF2-40B4-BE49-F238E27FC236}">
                <a16:creationId xmlns:a16="http://schemas.microsoft.com/office/drawing/2014/main" id="{849D25DF-3154-4A74-91FD-9630E28A0EC1}"/>
              </a:ext>
            </a:extLst>
          </xdr:cNvPr>
          <xdr:cNvGrpSpPr/>
        </xdr:nvGrpSpPr>
        <xdr:grpSpPr>
          <a:xfrm>
            <a:off x="8054340" y="3017520"/>
            <a:ext cx="1310640" cy="1219200"/>
            <a:chOff x="807720" y="1638300"/>
            <a:chExt cx="1943100" cy="1790700"/>
          </a:xfrm>
        </xdr:grpSpPr>
        <xdr:sp macro="[0]!Groupe97_Cliquer" textlink="">
          <xdr:nvSpPr>
            <xdr:cNvPr id="96" name="Rectangle 95">
              <a:extLst>
                <a:ext uri="{FF2B5EF4-FFF2-40B4-BE49-F238E27FC236}">
                  <a16:creationId xmlns:a16="http://schemas.microsoft.com/office/drawing/2014/main" id="{B937D448-773E-7421-EA80-0F226BE37B35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97_Cliquer" textlink="">
          <xdr:nvSpPr>
            <xdr:cNvPr id="97" name="Rectangle : coins arrondis 96">
              <a:extLst>
                <a:ext uri="{FF2B5EF4-FFF2-40B4-BE49-F238E27FC236}">
                  <a16:creationId xmlns:a16="http://schemas.microsoft.com/office/drawing/2014/main" id="{695EBBBD-DE98-2458-7091-D9C29E225449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Cadeaux</a:t>
              </a:r>
            </a:p>
          </xdr:txBody>
        </xdr:sp>
      </xdr:grpSp>
      <xdr:pic macro="[0]!Groupe97_Cliquer">
        <xdr:nvPicPr>
          <xdr:cNvPr id="94" name="Image 93" descr="Boite cadeau - Icônes formes gratuites">
            <a:extLst>
              <a:ext uri="{FF2B5EF4-FFF2-40B4-BE49-F238E27FC236}">
                <a16:creationId xmlns:a16="http://schemas.microsoft.com/office/drawing/2014/main" id="{15C1B8E4-63CD-AE74-64B1-8DCCA963492D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412480" y="3162300"/>
            <a:ext cx="632460" cy="63246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8</xdr:col>
      <xdr:colOff>411299</xdr:colOff>
      <xdr:row>21</xdr:row>
      <xdr:rowOff>83820</xdr:rowOff>
    </xdr:from>
    <xdr:to>
      <xdr:col>10</xdr:col>
      <xdr:colOff>136979</xdr:colOff>
      <xdr:row>28</xdr:row>
      <xdr:rowOff>22860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78CA1F54-B06A-F0E0-11A8-D47BF7DC0E07}"/>
            </a:ext>
          </a:extLst>
        </xdr:cNvPr>
        <xdr:cNvGrpSpPr/>
      </xdr:nvGrpSpPr>
      <xdr:grpSpPr>
        <a:xfrm>
          <a:off x="6202499" y="4457700"/>
          <a:ext cx="1310640" cy="1219200"/>
          <a:chOff x="9997440" y="2819400"/>
          <a:chExt cx="1310640" cy="1219200"/>
        </a:xfrm>
      </xdr:grpSpPr>
      <xdr:grpSp>
        <xdr:nvGrpSpPr>
          <xdr:cNvPr id="71" name="Groupe 70">
            <a:extLst>
              <a:ext uri="{FF2B5EF4-FFF2-40B4-BE49-F238E27FC236}">
                <a16:creationId xmlns:a16="http://schemas.microsoft.com/office/drawing/2014/main" id="{CD2F51F7-A83B-4E7F-BDFE-ECB67FD48641}"/>
              </a:ext>
            </a:extLst>
          </xdr:cNvPr>
          <xdr:cNvGrpSpPr/>
        </xdr:nvGrpSpPr>
        <xdr:grpSpPr>
          <a:xfrm>
            <a:off x="9997440" y="2819400"/>
            <a:ext cx="1310640" cy="1219200"/>
            <a:chOff x="807720" y="1638300"/>
            <a:chExt cx="1943100" cy="1790700"/>
          </a:xfrm>
        </xdr:grpSpPr>
        <xdr:sp macro="[0]!Groupe5_Cliquer" textlink="">
          <xdr:nvSpPr>
            <xdr:cNvPr id="72" name="Rectangle 71">
              <a:extLst>
                <a:ext uri="{FF2B5EF4-FFF2-40B4-BE49-F238E27FC236}">
                  <a16:creationId xmlns:a16="http://schemas.microsoft.com/office/drawing/2014/main" id="{A3B20138-25F8-EC77-8F43-A23786F8FF19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5_Cliquer" textlink="">
          <xdr:nvSpPr>
            <xdr:cNvPr id="73" name="Rectangle : coins arrondis 72">
              <a:extLst>
                <a:ext uri="{FF2B5EF4-FFF2-40B4-BE49-F238E27FC236}">
                  <a16:creationId xmlns:a16="http://schemas.microsoft.com/office/drawing/2014/main" id="{DC15DD63-9C02-9CF4-8121-3AC3EE3E4F93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Charité &amp; Dons</a:t>
              </a:r>
            </a:p>
          </xdr:txBody>
        </xdr:sp>
      </xdr:grpSp>
      <xdr:pic macro="[0]!Groupe5_Cliquer">
        <xdr:nvPicPr>
          <xdr:cNvPr id="103" name="Image 102" descr="Charité - Icônes amour et romance gratuites">
            <a:extLst>
              <a:ext uri="{FF2B5EF4-FFF2-40B4-BE49-F238E27FC236}">
                <a16:creationId xmlns:a16="http://schemas.microsoft.com/office/drawing/2014/main" id="{88B415A9-3BEF-7F08-3089-65B2B6BDF884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294620" y="2926080"/>
            <a:ext cx="708660" cy="70866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16</xdr:col>
      <xdr:colOff>0</xdr:colOff>
      <xdr:row>21</xdr:row>
      <xdr:rowOff>83820</xdr:rowOff>
    </xdr:from>
    <xdr:to>
      <xdr:col>17</xdr:col>
      <xdr:colOff>518160</xdr:colOff>
      <xdr:row>28</xdr:row>
      <xdr:rowOff>22860</xdr:rowOff>
    </xdr:to>
    <xdr:grpSp>
      <xdr:nvGrpSpPr>
        <xdr:cNvPr id="45" name="Groupe 44">
          <a:extLst>
            <a:ext uri="{FF2B5EF4-FFF2-40B4-BE49-F238E27FC236}">
              <a16:creationId xmlns:a16="http://schemas.microsoft.com/office/drawing/2014/main" id="{CD7CC485-4791-62D1-D118-13C13E061638}"/>
            </a:ext>
          </a:extLst>
        </xdr:cNvPr>
        <xdr:cNvGrpSpPr/>
      </xdr:nvGrpSpPr>
      <xdr:grpSpPr>
        <a:xfrm>
          <a:off x="12131040" y="4457700"/>
          <a:ext cx="1310640" cy="1219200"/>
          <a:chOff x="426720" y="4396740"/>
          <a:chExt cx="1310640" cy="1219200"/>
        </a:xfrm>
      </xdr:grpSpPr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52136C4A-7ED9-4420-A542-95322681AD88}"/>
              </a:ext>
            </a:extLst>
          </xdr:cNvPr>
          <xdr:cNvGrpSpPr/>
        </xdr:nvGrpSpPr>
        <xdr:grpSpPr>
          <a:xfrm>
            <a:off x="426720" y="4396740"/>
            <a:ext cx="1310640" cy="1219200"/>
            <a:chOff x="807720" y="1638300"/>
            <a:chExt cx="1943100" cy="1790700"/>
          </a:xfrm>
        </xdr:grpSpPr>
        <xdr:sp macro="[0]!Groupe44_Cliquer" textlink="">
          <xdr:nvSpPr>
            <xdr:cNvPr id="9" name="Rectangle 8">
              <a:extLst>
                <a:ext uri="{FF2B5EF4-FFF2-40B4-BE49-F238E27FC236}">
                  <a16:creationId xmlns:a16="http://schemas.microsoft.com/office/drawing/2014/main" id="{2F150934-D28D-A52F-37EA-3F26183FDC98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44_Cliquer" textlink="">
          <xdr:nvSpPr>
            <xdr:cNvPr id="10" name="Rectangle : coins arrondis 9">
              <a:extLst>
                <a:ext uri="{FF2B5EF4-FFF2-40B4-BE49-F238E27FC236}">
                  <a16:creationId xmlns:a16="http://schemas.microsoft.com/office/drawing/2014/main" id="{5588C28A-F54F-5FB3-175F-D7E4CBA14AB6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Autres</a:t>
              </a:r>
            </a:p>
          </xdr:txBody>
        </xdr:sp>
      </xdr:grpSp>
      <xdr:pic macro="[0]!Groupe44_Cliquer">
        <xdr:nvPicPr>
          <xdr:cNvPr id="41" name="Image 40" descr="D'autres - Téléchargement icônes gratuites">
            <a:extLst>
              <a:ext uri="{FF2B5EF4-FFF2-40B4-BE49-F238E27FC236}">
                <a16:creationId xmlns:a16="http://schemas.microsoft.com/office/drawing/2014/main" id="{6325BD14-28C8-999D-7A64-1D9EBB023F22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5800" y="4465320"/>
            <a:ext cx="731520" cy="73152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13</xdr:col>
      <xdr:colOff>400050</xdr:colOff>
      <xdr:row>21</xdr:row>
      <xdr:rowOff>83820</xdr:rowOff>
    </xdr:from>
    <xdr:to>
      <xdr:col>15</xdr:col>
      <xdr:colOff>125730</xdr:colOff>
      <xdr:row>28</xdr:row>
      <xdr:rowOff>22860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73F3D559-3BF5-E66B-A059-FFDBF9DDC37D}"/>
            </a:ext>
          </a:extLst>
        </xdr:cNvPr>
        <xdr:cNvGrpSpPr/>
      </xdr:nvGrpSpPr>
      <xdr:grpSpPr>
        <a:xfrm>
          <a:off x="10153650" y="4457700"/>
          <a:ext cx="1310640" cy="1219200"/>
          <a:chOff x="4015740" y="3817620"/>
          <a:chExt cx="1310640" cy="1219200"/>
        </a:xfrm>
      </xdr:grpSpPr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8DA532B7-2590-430D-815A-7B951D5F9865}"/>
              </a:ext>
            </a:extLst>
          </xdr:cNvPr>
          <xdr:cNvGrpSpPr/>
        </xdr:nvGrpSpPr>
        <xdr:grpSpPr>
          <a:xfrm>
            <a:off x="4015740" y="3817620"/>
            <a:ext cx="1310640" cy="1219200"/>
            <a:chOff x="807720" y="1638300"/>
            <a:chExt cx="1943100" cy="1790700"/>
          </a:xfrm>
        </xdr:grpSpPr>
        <xdr:sp macro="[0]!Groupe18_Cliquer" textlink="">
          <xdr:nvSpPr>
            <xdr:cNvPr id="15" name="Rectangle 14">
              <a:extLst>
                <a:ext uri="{FF2B5EF4-FFF2-40B4-BE49-F238E27FC236}">
                  <a16:creationId xmlns:a16="http://schemas.microsoft.com/office/drawing/2014/main" id="{906363EE-4521-3506-122A-D7829185E829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ysClr val="window" lastClr="FFFFFF"/>
            </a:solidFill>
            <a:ln w="12700" cap="flat" cmpd="sng" algn="ctr">
              <a:noFill/>
              <a:prstDash val="solid"/>
              <a:miter lim="800000"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txBody>
            <a:bodyPr vertOverflow="clip" horzOverflow="clip" rtlCol="0" anchor="t"/>
            <a:lstStyle/>
            <a:p>
              <a:pPr marL="0" marR="0" lvl="0" indent="0" algn="l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endParaRPr kumimoji="0" lang="fr-FR" sz="1100" b="0" i="0" u="none" strike="noStrike" kern="0" cap="none" spc="0" normalizeH="0" baseline="0" noProof="0">
                <a:ln>
                  <a:noFill/>
                </a:ln>
                <a:solidFill>
                  <a:sysClr val="window" lastClr="FFFFFF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endParaRPr>
            </a:p>
          </xdr:txBody>
        </xdr:sp>
        <xdr:sp macro="[0]!Groupe18_Cliquer" textlink="">
          <xdr:nvSpPr>
            <xdr:cNvPr id="16" name="Rectangle : coins arrondis 15">
              <a:extLst>
                <a:ext uri="{FF2B5EF4-FFF2-40B4-BE49-F238E27FC236}">
                  <a16:creationId xmlns:a16="http://schemas.microsoft.com/office/drawing/2014/main" id="{7395FA0D-0E08-A490-4D09-F3955DAD9A57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ysClr val="window" lastClr="FFFFFF">
                <a:lumMod val="95000"/>
              </a:sysClr>
            </a:solidFill>
            <a:ln w="12700" cap="flat" cmpd="sng" algn="ctr">
              <a:solidFill>
                <a:sysClr val="windowText" lastClr="000000"/>
              </a:solidFill>
              <a:prstDash val="solid"/>
              <a:miter lim="800000"/>
            </a:ln>
            <a:effectLst/>
          </xdr:spPr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1100" b="0" i="0" u="none" strike="noStrike" kern="0" cap="none" spc="0" normalizeH="0" baseline="0" noProof="0">
                  <a:ln>
                    <a:noFill/>
                  </a:ln>
                  <a:solidFill>
                    <a:srgbClr val="4472C4"/>
                  </a:solidFill>
                  <a:effectLst/>
                  <a:uLnTx/>
                  <a:uFillTx/>
                  <a:latin typeface="Amasis MT Pro Medium" panose="02040604050005020304" pitchFamily="18" charset="0"/>
                  <a:ea typeface="+mn-ea"/>
                  <a:cs typeface="Aharoni" panose="02010803020104030203" pitchFamily="2" charset="-79"/>
                </a:rPr>
                <a:t>Prêts</a:t>
              </a:r>
            </a:p>
          </xdr:txBody>
        </xdr:sp>
      </xdr:grpSp>
      <xdr:pic macro="[0]!Groupe18_Cliquer">
        <xdr:nvPicPr>
          <xdr:cNvPr id="13" name="Image 12" descr="Prêt - Icônes affaires et finances gratuites">
            <a:extLst>
              <a:ext uri="{FF2B5EF4-FFF2-40B4-BE49-F238E27FC236}">
                <a16:creationId xmlns:a16="http://schemas.microsoft.com/office/drawing/2014/main" id="{DC43EDB3-3C81-D076-C314-8178E6E43C23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244340" y="3931920"/>
            <a:ext cx="746760" cy="74676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 editAs="oneCell">
    <xdr:from>
      <xdr:col>16</xdr:col>
      <xdr:colOff>708660</xdr:colOff>
      <xdr:row>0</xdr:row>
      <xdr:rowOff>22860</xdr:rowOff>
    </xdr:from>
    <xdr:to>
      <xdr:col>17</xdr:col>
      <xdr:colOff>327660</xdr:colOff>
      <xdr:row>0</xdr:row>
      <xdr:rowOff>434340</xdr:rowOff>
    </xdr:to>
    <xdr:pic macro="[0]!Image46_Cliquer">
      <xdr:nvPicPr>
        <xdr:cNvPr id="47" name="Image 46" descr="Retour - Icônes flèches gratuites">
          <a:extLst>
            <a:ext uri="{FF2B5EF4-FFF2-40B4-BE49-F238E27FC236}">
              <a16:creationId xmlns:a16="http://schemas.microsoft.com/office/drawing/2014/main" id="{27209A93-A2BE-9CD7-ACF4-187C1EBE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9220" y="129540"/>
          <a:ext cx="411480" cy="4114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1</xdr:row>
      <xdr:rowOff>396240</xdr:rowOff>
    </xdr:from>
    <xdr:to>
      <xdr:col>17</xdr:col>
      <xdr:colOff>518160</xdr:colOff>
      <xdr:row>8</xdr:row>
      <xdr:rowOff>68580</xdr:rowOff>
    </xdr:to>
    <xdr:grpSp>
      <xdr:nvGrpSpPr>
        <xdr:cNvPr id="70" name="Groupe 69">
          <a:extLst>
            <a:ext uri="{FF2B5EF4-FFF2-40B4-BE49-F238E27FC236}">
              <a16:creationId xmlns:a16="http://schemas.microsoft.com/office/drawing/2014/main" id="{F6D77115-B964-B8B7-A91F-FF937E660099}"/>
            </a:ext>
          </a:extLst>
        </xdr:cNvPr>
        <xdr:cNvGrpSpPr/>
      </xdr:nvGrpSpPr>
      <xdr:grpSpPr>
        <a:xfrm>
          <a:off x="12131040" y="845820"/>
          <a:ext cx="1310640" cy="1219200"/>
          <a:chOff x="7086600" y="3825240"/>
          <a:chExt cx="1310640" cy="1219200"/>
        </a:xfrm>
      </xdr:grpSpPr>
      <xdr:grpSp>
        <xdr:nvGrpSpPr>
          <xdr:cNvPr id="58" name="Groupe 57">
            <a:extLst>
              <a:ext uri="{FF2B5EF4-FFF2-40B4-BE49-F238E27FC236}">
                <a16:creationId xmlns:a16="http://schemas.microsoft.com/office/drawing/2014/main" id="{F3B26174-E371-4529-A85A-439D1200D3DB}"/>
              </a:ext>
            </a:extLst>
          </xdr:cNvPr>
          <xdr:cNvGrpSpPr/>
        </xdr:nvGrpSpPr>
        <xdr:grpSpPr>
          <a:xfrm>
            <a:off x="7086600" y="3825240"/>
            <a:ext cx="1310640" cy="1219200"/>
            <a:chOff x="807720" y="1638300"/>
            <a:chExt cx="1943100" cy="1790700"/>
          </a:xfrm>
        </xdr:grpSpPr>
        <xdr:sp macro="[0]!Groupe69_Cliquer" textlink="">
          <xdr:nvSpPr>
            <xdr:cNvPr id="60" name="Rectangle 59">
              <a:extLst>
                <a:ext uri="{FF2B5EF4-FFF2-40B4-BE49-F238E27FC236}">
                  <a16:creationId xmlns:a16="http://schemas.microsoft.com/office/drawing/2014/main" id="{9567003C-85E9-332C-1465-3EAFA9908C76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69_Cliquer" textlink="">
          <xdr:nvSpPr>
            <xdr:cNvPr id="67" name="Rectangle : coins arrondis 66">
              <a:extLst>
                <a:ext uri="{FF2B5EF4-FFF2-40B4-BE49-F238E27FC236}">
                  <a16:creationId xmlns:a16="http://schemas.microsoft.com/office/drawing/2014/main" id="{3CCDBE3E-8BE9-4DFD-ED71-4E459286A192}"/>
                </a:ext>
              </a:extLst>
            </xdr:cNvPr>
            <xdr:cNvSpPr/>
          </xdr:nvSpPr>
          <xdr:spPr>
            <a:xfrm>
              <a:off x="841611" y="2981325"/>
              <a:ext cx="1909209" cy="313373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9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Télécommunication</a:t>
              </a:r>
            </a:p>
          </xdr:txBody>
        </xdr:sp>
      </xdr:grpSp>
      <xdr:pic macro="[0]!Groupe69_Cliquer">
        <xdr:nvPicPr>
          <xdr:cNvPr id="54" name="Image 53" descr="L'internet - Icônes panneaux gratuites">
            <a:extLst>
              <a:ext uri="{FF2B5EF4-FFF2-40B4-BE49-F238E27FC236}">
                <a16:creationId xmlns:a16="http://schemas.microsoft.com/office/drawing/2014/main" id="{9C41039F-BA9A-639F-C158-677260B21262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406640" y="3985260"/>
            <a:ext cx="655320" cy="65532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6</xdr:col>
      <xdr:colOff>15240</xdr:colOff>
      <xdr:row>12</xdr:row>
      <xdr:rowOff>0</xdr:rowOff>
    </xdr:from>
    <xdr:to>
      <xdr:col>7</xdr:col>
      <xdr:colOff>533400</xdr:colOff>
      <xdr:row>18</xdr:row>
      <xdr:rowOff>121920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2A333E22-7AFC-63AC-7E97-EB68884581BF}"/>
            </a:ext>
          </a:extLst>
        </xdr:cNvPr>
        <xdr:cNvGrpSpPr/>
      </xdr:nvGrpSpPr>
      <xdr:grpSpPr>
        <a:xfrm>
          <a:off x="4221480" y="2727960"/>
          <a:ext cx="1310640" cy="1219200"/>
          <a:chOff x="5646420" y="3848100"/>
          <a:chExt cx="1310640" cy="1219200"/>
        </a:xfrm>
      </xdr:grpSpPr>
      <xdr:grpSp>
        <xdr:nvGrpSpPr>
          <xdr:cNvPr id="25" name="Groupe 24">
            <a:extLst>
              <a:ext uri="{FF2B5EF4-FFF2-40B4-BE49-F238E27FC236}">
                <a16:creationId xmlns:a16="http://schemas.microsoft.com/office/drawing/2014/main" id="{3B0EFACC-8AC7-457B-A65C-8C0793F36084}"/>
              </a:ext>
            </a:extLst>
          </xdr:cNvPr>
          <xdr:cNvGrpSpPr/>
        </xdr:nvGrpSpPr>
        <xdr:grpSpPr>
          <a:xfrm>
            <a:off x="5646420" y="3848100"/>
            <a:ext cx="1310640" cy="1219200"/>
            <a:chOff x="807720" y="1638300"/>
            <a:chExt cx="1943100" cy="1790700"/>
          </a:xfrm>
        </xdr:grpSpPr>
        <xdr:sp macro="[0]!Groupe37_Cliquer" textlink="">
          <xdr:nvSpPr>
            <xdr:cNvPr id="29" name="Rectangle 28">
              <a:extLst>
                <a:ext uri="{FF2B5EF4-FFF2-40B4-BE49-F238E27FC236}">
                  <a16:creationId xmlns:a16="http://schemas.microsoft.com/office/drawing/2014/main" id="{2FF62E80-BA66-F001-5A5D-1A3753BEEDD4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37_Cliquer" textlink="">
          <xdr:nvSpPr>
            <xdr:cNvPr id="31" name="Rectangle : coins arrondis 30">
              <a:extLst>
                <a:ext uri="{FF2B5EF4-FFF2-40B4-BE49-F238E27FC236}">
                  <a16:creationId xmlns:a16="http://schemas.microsoft.com/office/drawing/2014/main" id="{6549ABE4-33CC-7B28-8D62-EBCCB395FA1B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Impôts</a:t>
              </a:r>
            </a:p>
          </xdr:txBody>
        </xdr:sp>
      </xdr:grpSp>
      <xdr:pic macro="[0]!Groupe37_Cliquer">
        <xdr:nvPicPr>
          <xdr:cNvPr id="36" name="Image 35" descr="Impôt - Icônes affaires et finances gratuites">
            <a:extLst>
              <a:ext uri="{FF2B5EF4-FFF2-40B4-BE49-F238E27FC236}">
                <a16:creationId xmlns:a16="http://schemas.microsoft.com/office/drawing/2014/main" id="{02B55251-A2BC-5075-D4D7-FBA4BB7BD043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951220" y="3970020"/>
            <a:ext cx="662940" cy="66294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11</xdr:col>
      <xdr:colOff>7620</xdr:colOff>
      <xdr:row>21</xdr:row>
      <xdr:rowOff>83820</xdr:rowOff>
    </xdr:from>
    <xdr:to>
      <xdr:col>12</xdr:col>
      <xdr:colOff>525780</xdr:colOff>
      <xdr:row>28</xdr:row>
      <xdr:rowOff>22860</xdr:rowOff>
    </xdr:to>
    <xdr:grpSp>
      <xdr:nvGrpSpPr>
        <xdr:cNvPr id="124" name="Groupe 123">
          <a:extLst>
            <a:ext uri="{FF2B5EF4-FFF2-40B4-BE49-F238E27FC236}">
              <a16:creationId xmlns:a16="http://schemas.microsoft.com/office/drawing/2014/main" id="{0CCA17ED-9477-245D-EB33-7C4AFDCBB2BE}"/>
            </a:ext>
          </a:extLst>
        </xdr:cNvPr>
        <xdr:cNvGrpSpPr/>
      </xdr:nvGrpSpPr>
      <xdr:grpSpPr>
        <a:xfrm>
          <a:off x="8176260" y="4457700"/>
          <a:ext cx="1310640" cy="1219200"/>
          <a:chOff x="6880860" y="4191000"/>
          <a:chExt cx="1310640" cy="1219200"/>
        </a:xfrm>
      </xdr:grpSpPr>
      <xdr:grpSp>
        <xdr:nvGrpSpPr>
          <xdr:cNvPr id="120" name="Groupe 119">
            <a:extLst>
              <a:ext uri="{FF2B5EF4-FFF2-40B4-BE49-F238E27FC236}">
                <a16:creationId xmlns:a16="http://schemas.microsoft.com/office/drawing/2014/main" id="{5390DA53-5411-9A31-4198-4CB92CB3DFB3}"/>
              </a:ext>
            </a:extLst>
          </xdr:cNvPr>
          <xdr:cNvGrpSpPr/>
        </xdr:nvGrpSpPr>
        <xdr:grpSpPr>
          <a:xfrm>
            <a:off x="6880860" y="4191000"/>
            <a:ext cx="1310640" cy="1219200"/>
            <a:chOff x="807720" y="1638300"/>
            <a:chExt cx="1943100" cy="1790700"/>
          </a:xfrm>
        </xdr:grpSpPr>
        <xdr:sp macro="[0]!Groupe123_Cliquer" textlink="">
          <xdr:nvSpPr>
            <xdr:cNvPr id="122" name="Rectangle 121">
              <a:extLst>
                <a:ext uri="{FF2B5EF4-FFF2-40B4-BE49-F238E27FC236}">
                  <a16:creationId xmlns:a16="http://schemas.microsoft.com/office/drawing/2014/main" id="{00EFD6CC-39AD-D51F-DE6E-D8B86CC6DB86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123_Cliquer" textlink="">
          <xdr:nvSpPr>
            <xdr:cNvPr id="123" name="Rectangle : coins arrondis 122">
              <a:extLst>
                <a:ext uri="{FF2B5EF4-FFF2-40B4-BE49-F238E27FC236}">
                  <a16:creationId xmlns:a16="http://schemas.microsoft.com/office/drawing/2014/main" id="{DFFF0713-AF44-B146-43F2-417DCA35AA3C}"/>
                </a:ext>
              </a:extLst>
            </xdr:cNvPr>
            <xdr:cNvSpPr/>
          </xdr:nvSpPr>
          <xdr:spPr>
            <a:xfrm>
              <a:off x="914400" y="2880360"/>
              <a:ext cx="1729740" cy="381000"/>
            </a:xfrm>
            <a:prstGeom prst="roundRect">
              <a:avLst/>
            </a:prstGeom>
            <a:solidFill>
              <a:schemeClr val="bg1">
                <a:lumMod val="95000"/>
              </a:schemeClr>
            </a:solidFill>
            <a:ln>
              <a:solidFill>
                <a:schemeClr val="tx1"/>
              </a:solidFill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>
                  <a:solidFill>
                    <a:schemeClr val="accent1"/>
                  </a:solidFill>
                  <a:latin typeface="Amasis MT Pro Medium" panose="02040604050005020304" pitchFamily="18" charset="0"/>
                  <a:cs typeface="Aharoni" panose="02010803020104030203" pitchFamily="2" charset="-79"/>
                </a:rPr>
                <a:t>Équipements</a:t>
              </a:r>
            </a:p>
          </xdr:txBody>
        </xdr:sp>
      </xdr:grpSp>
      <xdr:pic macro="[0]!Groupe123_Cliquer">
        <xdr:nvPicPr>
          <xdr:cNvPr id="108" name="Image 107" descr="Équipement - Icônes ui gratuites">
            <a:extLst>
              <a:ext uri="{FF2B5EF4-FFF2-40B4-BE49-F238E27FC236}">
                <a16:creationId xmlns:a16="http://schemas.microsoft.com/office/drawing/2014/main" id="{E6CE1E98-3F6E-F53B-57AE-37DE4B3BC7BB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185660" y="4335780"/>
            <a:ext cx="670560" cy="67056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 editAs="oneCell">
    <xdr:from>
      <xdr:col>17</xdr:col>
      <xdr:colOff>393031</xdr:colOff>
      <xdr:row>0</xdr:row>
      <xdr:rowOff>24063</xdr:rowOff>
    </xdr:from>
    <xdr:to>
      <xdr:col>18</xdr:col>
      <xdr:colOff>18047</xdr:colOff>
      <xdr:row>0</xdr:row>
      <xdr:rowOff>443163</xdr:rowOff>
    </xdr:to>
    <xdr:pic macro="[0]!Image4_Cliquer">
      <xdr:nvPicPr>
        <xdr:cNvPr id="23" name="Image 22" descr="Fermer - Icônes la technologie gratuites">
          <a:extLst>
            <a:ext uri="{FF2B5EF4-FFF2-40B4-BE49-F238E27FC236}">
              <a16:creationId xmlns:a16="http://schemas.microsoft.com/office/drawing/2014/main" id="{8C7971AF-FEC1-4133-9F9A-ADEDC990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9010" y="24063"/>
          <a:ext cx="419100" cy="419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104139</xdr:colOff>
      <xdr:row>29</xdr:row>
      <xdr:rowOff>50800</xdr:rowOff>
    </xdr:from>
    <xdr:to>
      <xdr:col>11</xdr:col>
      <xdr:colOff>673100</xdr:colOff>
      <xdr:row>50</xdr:row>
      <xdr:rowOff>190500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51371C71-A291-4BE3-9515-F834CEF9AB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7620</xdr:colOff>
      <xdr:row>73</xdr:row>
      <xdr:rowOff>165100</xdr:rowOff>
    </xdr:from>
    <xdr:to>
      <xdr:col>11</xdr:col>
      <xdr:colOff>571500</xdr:colOff>
      <xdr:row>149</xdr:row>
      <xdr:rowOff>38100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B0153E57-B410-48BA-8CAC-728EC0AAD0C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9</xdr:col>
      <xdr:colOff>1211580</xdr:colOff>
      <xdr:row>0</xdr:row>
      <xdr:rowOff>68580</xdr:rowOff>
    </xdr:from>
    <xdr:to>
      <xdr:col>10</xdr:col>
      <xdr:colOff>220980</xdr:colOff>
      <xdr:row>2</xdr:row>
      <xdr:rowOff>15240</xdr:rowOff>
    </xdr:to>
    <xdr:pic macro="[0]!Actualiser_TB">
      <xdr:nvPicPr>
        <xdr:cNvPr id="15" name="Image 14" descr="Mise à jour actualiser - Icônes Interface utilisateur et gestes">
          <a:extLst>
            <a:ext uri="{FF2B5EF4-FFF2-40B4-BE49-F238E27FC236}">
              <a16:creationId xmlns:a16="http://schemas.microsoft.com/office/drawing/2014/main" id="{7DEFE4FB-E92D-4077-B81A-334AECC3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9960" y="68580"/>
          <a:ext cx="685800" cy="685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1</xdr:col>
      <xdr:colOff>7620</xdr:colOff>
      <xdr:row>7</xdr:row>
      <xdr:rowOff>7620</xdr:rowOff>
    </xdr:from>
    <xdr:to>
      <xdr:col>6</xdr:col>
      <xdr:colOff>30480</xdr:colOff>
      <xdr:row>72</xdr:row>
      <xdr:rowOff>25400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CA46585-951B-45DA-9D96-A0A54BED4E7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7</xdr:col>
      <xdr:colOff>28575</xdr:colOff>
      <xdr:row>2</xdr:row>
      <xdr:rowOff>129540</xdr:rowOff>
    </xdr:from>
    <xdr:to>
      <xdr:col>11</xdr:col>
      <xdr:colOff>676275</xdr:colOff>
      <xdr:row>8</xdr:row>
      <xdr:rowOff>236220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6" name="Date d'opération">
              <a:extLst>
                <a:ext uri="{FF2B5EF4-FFF2-40B4-BE49-F238E27FC236}">
                  <a16:creationId xmlns:a16="http://schemas.microsoft.com/office/drawing/2014/main" id="{25A40ED2-CDCB-3392-BA9F-91692CC4556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d'opér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15225" y="872490"/>
              <a:ext cx="5543550" cy="13639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 fLocksWithSheet="0"/>
  </xdr:twoCellAnchor>
  <xdr:twoCellAnchor editAs="oneCell">
    <xdr:from>
      <xdr:col>9</xdr:col>
      <xdr:colOff>500062</xdr:colOff>
      <xdr:row>1</xdr:row>
      <xdr:rowOff>31608</xdr:rowOff>
    </xdr:from>
    <xdr:to>
      <xdr:col>9</xdr:col>
      <xdr:colOff>1079499</xdr:colOff>
      <xdr:row>1</xdr:row>
      <xdr:rowOff>617539</xdr:rowOff>
    </xdr:to>
    <xdr:pic macro="[0]!Imprimer_PDF">
      <xdr:nvPicPr>
        <xdr:cNvPr id="9" name="Image 8" descr="Printer - Free technology icons">
          <a:extLst>
            <a:ext uri="{FF2B5EF4-FFF2-40B4-BE49-F238E27FC236}">
              <a16:creationId xmlns:a16="http://schemas.microsoft.com/office/drawing/2014/main" id="{EF98A749-1D79-4A9C-A6E4-3079C426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0" y="126858"/>
          <a:ext cx="579437" cy="5859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7</xdr:col>
      <xdr:colOff>1209675</xdr:colOff>
      <xdr:row>1</xdr:row>
      <xdr:rowOff>19137</xdr:rowOff>
    </xdr:from>
    <xdr:to>
      <xdr:col>7</xdr:col>
      <xdr:colOff>1809750</xdr:colOff>
      <xdr:row>1</xdr:row>
      <xdr:rowOff>620622</xdr:rowOff>
    </xdr:to>
    <xdr:pic macro="[0]!Image6_Cliquer">
      <xdr:nvPicPr>
        <xdr:cNvPr id="7" name="Image 6" descr="Retour - Icônes flèches gratuites">
          <a:extLst>
            <a:ext uri="{FF2B5EF4-FFF2-40B4-BE49-F238E27FC236}">
              <a16:creationId xmlns:a16="http://schemas.microsoft.com/office/drawing/2014/main" id="{BF0E8C50-9102-7560-F314-5DF1E043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6325" y="114387"/>
          <a:ext cx="600075" cy="60148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7</xdr:col>
      <xdr:colOff>2047876</xdr:colOff>
      <xdr:row>1</xdr:row>
      <xdr:rowOff>19751</xdr:rowOff>
    </xdr:from>
    <xdr:to>
      <xdr:col>9</xdr:col>
      <xdr:colOff>219075</xdr:colOff>
      <xdr:row>1</xdr:row>
      <xdr:rowOff>619124</xdr:rowOff>
    </xdr:to>
    <xdr:pic macro="[0]!Extraire_Excel_Budget">
      <xdr:nvPicPr>
        <xdr:cNvPr id="11" name="Image 10" descr="Status Saver App – Applications sur Google Play">
          <a:extLst>
            <a:ext uri="{FF2B5EF4-FFF2-40B4-BE49-F238E27FC236}">
              <a16:creationId xmlns:a16="http://schemas.microsoft.com/office/drawing/2014/main" id="{89D65F65-BF38-DF33-B6B9-065A269D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6" y="115001"/>
          <a:ext cx="600074" cy="5993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6</xdr:col>
      <xdr:colOff>114301</xdr:colOff>
      <xdr:row>51</xdr:row>
      <xdr:rowOff>50800</xdr:rowOff>
    </xdr:from>
    <xdr:to>
      <xdr:col>11</xdr:col>
      <xdr:colOff>685801</xdr:colOff>
      <xdr:row>72</xdr:row>
      <xdr:rowOff>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51C215E3-2692-48AD-8008-BC605AEA6A5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177800</xdr:colOff>
      <xdr:row>150</xdr:row>
      <xdr:rowOff>1</xdr:rowOff>
    </xdr:from>
    <xdr:to>
      <xdr:col>11</xdr:col>
      <xdr:colOff>622300</xdr:colOff>
      <xdr:row>169</xdr:row>
      <xdr:rowOff>101601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AE7A334A-B5D8-404E-A1BD-819B6ECE17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7</xdr:col>
      <xdr:colOff>38100</xdr:colOff>
      <xdr:row>9</xdr:row>
      <xdr:rowOff>25400</xdr:rowOff>
    </xdr:from>
    <xdr:to>
      <xdr:col>11</xdr:col>
      <xdr:colOff>653415</xdr:colOff>
      <xdr:row>28</xdr:row>
      <xdr:rowOff>203200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A4245751-F585-4C57-931F-69009BC07AA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</xdr:colOff>
      <xdr:row>12</xdr:row>
      <xdr:rowOff>129540</xdr:rowOff>
    </xdr:from>
    <xdr:to>
      <xdr:col>3</xdr:col>
      <xdr:colOff>297180</xdr:colOff>
      <xdr:row>21</xdr:row>
      <xdr:rowOff>121920</xdr:rowOff>
    </xdr:to>
    <xdr:grpSp>
      <xdr:nvGrpSpPr>
        <xdr:cNvPr id="36" name="Groupe 35">
          <a:extLst>
            <a:ext uri="{FF2B5EF4-FFF2-40B4-BE49-F238E27FC236}">
              <a16:creationId xmlns:a16="http://schemas.microsoft.com/office/drawing/2014/main" id="{75FA3F8C-A7EB-C5A6-68C3-A59E09524459}"/>
            </a:ext>
          </a:extLst>
        </xdr:cNvPr>
        <xdr:cNvGrpSpPr/>
      </xdr:nvGrpSpPr>
      <xdr:grpSpPr>
        <a:xfrm>
          <a:off x="297180" y="2598420"/>
          <a:ext cx="1813560" cy="1638300"/>
          <a:chOff x="251460" y="929640"/>
          <a:chExt cx="1813560" cy="1638300"/>
        </a:xfrm>
      </xdr:grpSpPr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07EF4676-4714-33DF-2C32-2DBD2285DF0B}"/>
              </a:ext>
            </a:extLst>
          </xdr:cNvPr>
          <xdr:cNvGrpSpPr/>
        </xdr:nvGrpSpPr>
        <xdr:grpSpPr>
          <a:xfrm>
            <a:off x="251460" y="929640"/>
            <a:ext cx="1813560" cy="1638300"/>
            <a:chOff x="807720" y="1638300"/>
            <a:chExt cx="1943100" cy="1790700"/>
          </a:xfrm>
        </xdr:grpSpPr>
        <xdr:sp macro="[0]!Groupe35_Cliquer" textlink="">
          <xdr:nvSpPr>
            <xdr:cNvPr id="10" name="Rectangle 9">
              <a:extLst>
                <a:ext uri="{FF2B5EF4-FFF2-40B4-BE49-F238E27FC236}">
                  <a16:creationId xmlns:a16="http://schemas.microsoft.com/office/drawing/2014/main" id="{99BC8080-4BA1-89A3-572E-023F3CD11D14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35_Cliquer" textlink="">
          <xdr:nvSpPr>
            <xdr:cNvPr id="11" name="Rectangle : coins arrondis 10">
              <a:extLst>
                <a:ext uri="{FF2B5EF4-FFF2-40B4-BE49-F238E27FC236}">
                  <a16:creationId xmlns:a16="http://schemas.microsoft.com/office/drawing/2014/main" id="{AF8D575F-271F-F516-0FCD-1CC4CCE0FAF4}"/>
                </a:ext>
              </a:extLst>
            </xdr:cNvPr>
            <xdr:cNvSpPr/>
          </xdr:nvSpPr>
          <xdr:spPr>
            <a:xfrm>
              <a:off x="841611" y="3047956"/>
              <a:ext cx="1909209" cy="313373"/>
            </a:xfrm>
            <a:prstGeom prst="roundRect">
              <a:avLst/>
            </a:prstGeom>
            <a:noFill/>
            <a:ln>
              <a:noFill/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>
                  <a:solidFill>
                    <a:schemeClr val="tx2"/>
                  </a:solidFill>
                  <a:latin typeface="Comic Sans MS" panose="030F0702030302020204" pitchFamily="66" charset="0"/>
                  <a:cs typeface="Aharoni" panose="02010803020104030203" pitchFamily="2" charset="-79"/>
                </a:rPr>
                <a:t>Gérer mes</a:t>
              </a:r>
              <a:r>
                <a:rPr lang="fr-FR" sz="1100" b="1" baseline="0">
                  <a:solidFill>
                    <a:schemeClr val="tx2"/>
                  </a:solidFill>
                  <a:latin typeface="Comic Sans MS" panose="030F0702030302020204" pitchFamily="66" charset="0"/>
                  <a:cs typeface="Aharoni" panose="02010803020104030203" pitchFamily="2" charset="-79"/>
                </a:rPr>
                <a:t> revenus</a:t>
              </a:r>
              <a:endParaRPr lang="fr-FR" sz="1100" b="1">
                <a:solidFill>
                  <a:schemeClr val="tx2"/>
                </a:solidFill>
                <a:latin typeface="Comic Sans MS" panose="030F0702030302020204" pitchFamily="66" charset="0"/>
                <a:cs typeface="Aharoni" panose="02010803020104030203" pitchFamily="2" charset="-79"/>
              </a:endParaRPr>
            </a:p>
          </xdr:txBody>
        </xdr:sp>
      </xdr:grpSp>
      <xdr:pic macro="[0]!Groupe35_Cliquer">
        <xdr:nvPicPr>
          <xdr:cNvPr id="15" name="Image 14" descr="Money bag Generic Flat icon">
            <a:extLst>
              <a:ext uri="{FF2B5EF4-FFF2-40B4-BE49-F238E27FC236}">
                <a16:creationId xmlns:a16="http://schemas.microsoft.com/office/drawing/2014/main" id="{1DA38439-7592-4300-4F9B-D4FAD2A89D3E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70560" y="1104900"/>
            <a:ext cx="1082040" cy="108204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4</xdr:col>
      <xdr:colOff>4572</xdr:colOff>
      <xdr:row>12</xdr:row>
      <xdr:rowOff>129540</xdr:rowOff>
    </xdr:from>
    <xdr:to>
      <xdr:col>6</xdr:col>
      <xdr:colOff>233172</xdr:colOff>
      <xdr:row>21</xdr:row>
      <xdr:rowOff>121920</xdr:rowOff>
    </xdr:to>
    <xdr:grpSp>
      <xdr:nvGrpSpPr>
        <xdr:cNvPr id="35" name="Groupe 34">
          <a:extLst>
            <a:ext uri="{FF2B5EF4-FFF2-40B4-BE49-F238E27FC236}">
              <a16:creationId xmlns:a16="http://schemas.microsoft.com/office/drawing/2014/main" id="{744F5838-6A61-5E10-4C81-75EFEBCA6DB7}"/>
            </a:ext>
          </a:extLst>
        </xdr:cNvPr>
        <xdr:cNvGrpSpPr/>
      </xdr:nvGrpSpPr>
      <xdr:grpSpPr>
        <a:xfrm>
          <a:off x="2610612" y="2598420"/>
          <a:ext cx="1813560" cy="1638300"/>
          <a:chOff x="2956560" y="960120"/>
          <a:chExt cx="1813560" cy="1638300"/>
        </a:xfrm>
      </xdr:grpSpPr>
      <xdr:grpSp>
        <xdr:nvGrpSpPr>
          <xdr:cNvPr id="16" name="Groupe 15">
            <a:extLst>
              <a:ext uri="{FF2B5EF4-FFF2-40B4-BE49-F238E27FC236}">
                <a16:creationId xmlns:a16="http://schemas.microsoft.com/office/drawing/2014/main" id="{65811F73-120D-4075-8878-6A44841C42DD}"/>
              </a:ext>
            </a:extLst>
          </xdr:cNvPr>
          <xdr:cNvGrpSpPr/>
        </xdr:nvGrpSpPr>
        <xdr:grpSpPr>
          <a:xfrm>
            <a:off x="2956560" y="960120"/>
            <a:ext cx="1813560" cy="1638300"/>
            <a:chOff x="807720" y="1638300"/>
            <a:chExt cx="1943100" cy="1790700"/>
          </a:xfrm>
        </xdr:grpSpPr>
        <xdr:sp macro="[0]!Accueil_Groupe34_Cliquer" textlink="">
          <xdr:nvSpPr>
            <xdr:cNvPr id="17" name="Rectangle 16">
              <a:extLst>
                <a:ext uri="{FF2B5EF4-FFF2-40B4-BE49-F238E27FC236}">
                  <a16:creationId xmlns:a16="http://schemas.microsoft.com/office/drawing/2014/main" id="{FD1E97FF-3EAE-38FF-A34C-75D2D510F851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Accueil_Groupe34_Cliquer" textlink="">
          <xdr:nvSpPr>
            <xdr:cNvPr id="18" name="Rectangle : coins arrondis 17">
              <a:extLst>
                <a:ext uri="{FF2B5EF4-FFF2-40B4-BE49-F238E27FC236}">
                  <a16:creationId xmlns:a16="http://schemas.microsoft.com/office/drawing/2014/main" id="{A101E1F7-2596-2E32-5D12-B0010C2974E7}"/>
                </a:ext>
              </a:extLst>
            </xdr:cNvPr>
            <xdr:cNvSpPr/>
          </xdr:nvSpPr>
          <xdr:spPr>
            <a:xfrm>
              <a:off x="841611" y="3047956"/>
              <a:ext cx="1909209" cy="313373"/>
            </a:xfrm>
            <a:prstGeom prst="roundRect">
              <a:avLst/>
            </a:prstGeom>
            <a:noFill/>
            <a:ln>
              <a:noFill/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>
                  <a:solidFill>
                    <a:schemeClr val="tx2"/>
                  </a:solidFill>
                  <a:latin typeface="Comic Sans MS" panose="030F0702030302020204" pitchFamily="66" charset="0"/>
                  <a:cs typeface="Aharoni" panose="02010803020104030203" pitchFamily="2" charset="-79"/>
                </a:rPr>
                <a:t>Gérer mes</a:t>
              </a:r>
              <a:r>
                <a:rPr lang="fr-FR" sz="1100" b="1" baseline="0">
                  <a:solidFill>
                    <a:schemeClr val="tx2"/>
                  </a:solidFill>
                  <a:latin typeface="Comic Sans MS" panose="030F0702030302020204" pitchFamily="66" charset="0"/>
                  <a:cs typeface="Aharoni" panose="02010803020104030203" pitchFamily="2" charset="-79"/>
                </a:rPr>
                <a:t> dépenses</a:t>
              </a:r>
              <a:endParaRPr lang="fr-FR" sz="1100" b="1">
                <a:solidFill>
                  <a:schemeClr val="tx2"/>
                </a:solidFill>
                <a:latin typeface="Comic Sans MS" panose="030F0702030302020204" pitchFamily="66" charset="0"/>
                <a:cs typeface="Aharoni" panose="02010803020104030203" pitchFamily="2" charset="-79"/>
              </a:endParaRPr>
            </a:p>
          </xdr:txBody>
        </xdr:sp>
      </xdr:grpSp>
      <xdr:pic macro="[0]!Accueil_Groupe34_Cliquer">
        <xdr:nvPicPr>
          <xdr:cNvPr id="19" name="Image 18" descr="Solde depenses le budget la tresorerie pieces de monnaie de argent de  resolutions - Téléchargement icônes gratuites">
            <a:extLst>
              <a:ext uri="{FF2B5EF4-FFF2-40B4-BE49-F238E27FC236}">
                <a16:creationId xmlns:a16="http://schemas.microsoft.com/office/drawing/2014/main" id="{2984B7B0-6952-5DAF-4441-A10AC92E9FDB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352800" y="1120140"/>
            <a:ext cx="1066800" cy="10668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6</xdr:col>
      <xdr:colOff>733044</xdr:colOff>
      <xdr:row>12</xdr:row>
      <xdr:rowOff>129540</xdr:rowOff>
    </xdr:from>
    <xdr:to>
      <xdr:col>9</xdr:col>
      <xdr:colOff>169164</xdr:colOff>
      <xdr:row>21</xdr:row>
      <xdr:rowOff>121920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AF7A7CDC-A3E2-3333-1C65-1B76E37139A5}"/>
            </a:ext>
          </a:extLst>
        </xdr:cNvPr>
        <xdr:cNvGrpSpPr/>
      </xdr:nvGrpSpPr>
      <xdr:grpSpPr>
        <a:xfrm>
          <a:off x="4924044" y="2598420"/>
          <a:ext cx="1813560" cy="1638300"/>
          <a:chOff x="5669280" y="906780"/>
          <a:chExt cx="1813560" cy="1638300"/>
        </a:xfrm>
      </xdr:grpSpPr>
      <xdr:grpSp>
        <xdr:nvGrpSpPr>
          <xdr:cNvPr id="20" name="Groupe 19">
            <a:extLst>
              <a:ext uri="{FF2B5EF4-FFF2-40B4-BE49-F238E27FC236}">
                <a16:creationId xmlns:a16="http://schemas.microsoft.com/office/drawing/2014/main" id="{AFFCFEFC-531F-4100-B0EB-63E519EE3C7E}"/>
              </a:ext>
            </a:extLst>
          </xdr:cNvPr>
          <xdr:cNvGrpSpPr/>
        </xdr:nvGrpSpPr>
        <xdr:grpSpPr>
          <a:xfrm>
            <a:off x="5669280" y="906780"/>
            <a:ext cx="1813560" cy="1638300"/>
            <a:chOff x="807720" y="1638300"/>
            <a:chExt cx="1943100" cy="1790700"/>
          </a:xfrm>
        </xdr:grpSpPr>
        <xdr:sp macro="[0]!Groupe33_Cliquer" textlink="">
          <xdr:nvSpPr>
            <xdr:cNvPr id="21" name="Rectangle 20">
              <a:extLst>
                <a:ext uri="{FF2B5EF4-FFF2-40B4-BE49-F238E27FC236}">
                  <a16:creationId xmlns:a16="http://schemas.microsoft.com/office/drawing/2014/main" id="{79E969E1-71F0-6180-0607-F5EA3F7B0F48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33_Cliquer" textlink="">
          <xdr:nvSpPr>
            <xdr:cNvPr id="22" name="Rectangle : coins arrondis 21">
              <a:extLst>
                <a:ext uri="{FF2B5EF4-FFF2-40B4-BE49-F238E27FC236}">
                  <a16:creationId xmlns:a16="http://schemas.microsoft.com/office/drawing/2014/main" id="{E0ACE1F9-E4AE-5017-A6DF-794EFA52D238}"/>
                </a:ext>
              </a:extLst>
            </xdr:cNvPr>
            <xdr:cNvSpPr/>
          </xdr:nvSpPr>
          <xdr:spPr>
            <a:xfrm>
              <a:off x="841611" y="3047956"/>
              <a:ext cx="1909209" cy="313373"/>
            </a:xfrm>
            <a:prstGeom prst="roundRect">
              <a:avLst/>
            </a:prstGeom>
            <a:noFill/>
            <a:ln>
              <a:noFill/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>
                  <a:solidFill>
                    <a:schemeClr val="tx2"/>
                  </a:solidFill>
                  <a:latin typeface="Comic Sans MS" panose="030F0702030302020204" pitchFamily="66" charset="0"/>
                  <a:cs typeface="Aharoni" panose="02010803020104030203" pitchFamily="2" charset="-79"/>
                </a:rPr>
                <a:t>Gérer mes</a:t>
              </a:r>
              <a:r>
                <a:rPr lang="fr-FR" sz="1100" b="1" baseline="0">
                  <a:solidFill>
                    <a:schemeClr val="tx2"/>
                  </a:solidFill>
                  <a:latin typeface="Comic Sans MS" panose="030F0702030302020204" pitchFamily="66" charset="0"/>
                  <a:cs typeface="Aharoni" panose="02010803020104030203" pitchFamily="2" charset="-79"/>
                </a:rPr>
                <a:t> épargnes</a:t>
              </a:r>
              <a:endParaRPr lang="fr-FR" sz="1100" b="1">
                <a:solidFill>
                  <a:schemeClr val="tx2"/>
                </a:solidFill>
                <a:latin typeface="Comic Sans MS" panose="030F0702030302020204" pitchFamily="66" charset="0"/>
                <a:cs typeface="Aharoni" panose="02010803020104030203" pitchFamily="2" charset="-79"/>
              </a:endParaRPr>
            </a:p>
          </xdr:txBody>
        </xdr:sp>
      </xdr:grpSp>
      <xdr:pic macro="[0]!Groupe33_Cliquer">
        <xdr:nvPicPr>
          <xdr:cNvPr id="23" name="Image 22" descr="Piece de monnaie dargent de cochon de resolutions deconomiser de argent de  epargne - Téléchargement icônes gratuites">
            <a:extLst>
              <a:ext uri="{FF2B5EF4-FFF2-40B4-BE49-F238E27FC236}">
                <a16:creationId xmlns:a16="http://schemas.microsoft.com/office/drawing/2014/main" id="{0635B647-35A5-6B69-1230-20DCA06110C6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012180" y="914400"/>
            <a:ext cx="1287780" cy="128778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9</xdr:col>
      <xdr:colOff>669036</xdr:colOff>
      <xdr:row>12</xdr:row>
      <xdr:rowOff>129540</xdr:rowOff>
    </xdr:from>
    <xdr:to>
      <xdr:col>12</xdr:col>
      <xdr:colOff>105156</xdr:colOff>
      <xdr:row>21</xdr:row>
      <xdr:rowOff>121920</xdr:rowOff>
    </xdr:to>
    <xdr:grpSp>
      <xdr:nvGrpSpPr>
        <xdr:cNvPr id="33" name="Groupe 32">
          <a:extLst>
            <a:ext uri="{FF2B5EF4-FFF2-40B4-BE49-F238E27FC236}">
              <a16:creationId xmlns:a16="http://schemas.microsoft.com/office/drawing/2014/main" id="{27FD31D5-E463-C498-5B38-A22EABDAA1D9}"/>
            </a:ext>
          </a:extLst>
        </xdr:cNvPr>
        <xdr:cNvGrpSpPr/>
      </xdr:nvGrpSpPr>
      <xdr:grpSpPr>
        <a:xfrm>
          <a:off x="7237476" y="2598420"/>
          <a:ext cx="1813560" cy="1638300"/>
          <a:chOff x="8945880" y="1737360"/>
          <a:chExt cx="1813560" cy="1638300"/>
        </a:xfrm>
      </xdr:grpSpPr>
      <xdr:grpSp>
        <xdr:nvGrpSpPr>
          <xdr:cNvPr id="25" name="Groupe 24">
            <a:extLst>
              <a:ext uri="{FF2B5EF4-FFF2-40B4-BE49-F238E27FC236}">
                <a16:creationId xmlns:a16="http://schemas.microsoft.com/office/drawing/2014/main" id="{D309815C-B06C-4D8F-B049-05836CF4604C}"/>
              </a:ext>
            </a:extLst>
          </xdr:cNvPr>
          <xdr:cNvGrpSpPr/>
        </xdr:nvGrpSpPr>
        <xdr:grpSpPr>
          <a:xfrm>
            <a:off x="8945880" y="1737360"/>
            <a:ext cx="1813560" cy="1638300"/>
            <a:chOff x="807720" y="1638300"/>
            <a:chExt cx="1943100" cy="1790700"/>
          </a:xfrm>
        </xdr:grpSpPr>
        <xdr:sp macro="[0]!Groupe32_Cliquer" textlink="">
          <xdr:nvSpPr>
            <xdr:cNvPr id="26" name="Rectangle 25">
              <a:extLst>
                <a:ext uri="{FF2B5EF4-FFF2-40B4-BE49-F238E27FC236}">
                  <a16:creationId xmlns:a16="http://schemas.microsoft.com/office/drawing/2014/main" id="{0517D688-051B-CB7C-3555-2CA2E579EAB3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32_Cliquer" textlink="">
          <xdr:nvSpPr>
            <xdr:cNvPr id="27" name="Rectangle : coins arrondis 26">
              <a:extLst>
                <a:ext uri="{FF2B5EF4-FFF2-40B4-BE49-F238E27FC236}">
                  <a16:creationId xmlns:a16="http://schemas.microsoft.com/office/drawing/2014/main" id="{23BC162D-C061-A9E6-6967-7B764D491840}"/>
                </a:ext>
              </a:extLst>
            </xdr:cNvPr>
            <xdr:cNvSpPr/>
          </xdr:nvSpPr>
          <xdr:spPr>
            <a:xfrm>
              <a:off x="841611" y="3047956"/>
              <a:ext cx="1909209" cy="313373"/>
            </a:xfrm>
            <a:prstGeom prst="roundRect">
              <a:avLst/>
            </a:prstGeom>
            <a:noFill/>
            <a:ln>
              <a:noFill/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>
                  <a:solidFill>
                    <a:schemeClr val="tx2"/>
                  </a:solidFill>
                  <a:latin typeface="Comic Sans MS" panose="030F0702030302020204" pitchFamily="66" charset="0"/>
                  <a:cs typeface="Aharoni" panose="02010803020104030203" pitchFamily="2" charset="-79"/>
                </a:rPr>
                <a:t>Nouvelle transaction</a:t>
              </a:r>
            </a:p>
          </xdr:txBody>
        </xdr:sp>
      </xdr:grpSp>
      <xdr:pic macro="[0]!Groupe32_Cliquer">
        <xdr:nvPicPr>
          <xdr:cNvPr id="24" name="Image 23" descr="Transaction Meticulous Lineal Color icon">
            <a:extLst>
              <a:ext uri="{FF2B5EF4-FFF2-40B4-BE49-F238E27FC236}">
                <a16:creationId xmlns:a16="http://schemas.microsoft.com/office/drawing/2014/main" id="{C96390B1-3C0C-3027-BB72-6354A356FA4C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349740" y="1973580"/>
            <a:ext cx="1028700" cy="10287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12</xdr:col>
      <xdr:colOff>605028</xdr:colOff>
      <xdr:row>12</xdr:row>
      <xdr:rowOff>129540</xdr:rowOff>
    </xdr:from>
    <xdr:to>
      <xdr:col>15</xdr:col>
      <xdr:colOff>41148</xdr:colOff>
      <xdr:row>21</xdr:row>
      <xdr:rowOff>121920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129669D4-9B40-9C80-A23C-C7EE58B20ED2}"/>
            </a:ext>
          </a:extLst>
        </xdr:cNvPr>
        <xdr:cNvGrpSpPr/>
      </xdr:nvGrpSpPr>
      <xdr:grpSpPr>
        <a:xfrm>
          <a:off x="9550908" y="2598420"/>
          <a:ext cx="1813560" cy="1638300"/>
          <a:chOff x="6705600" y="2697480"/>
          <a:chExt cx="1813560" cy="1638300"/>
        </a:xfrm>
      </xdr:grpSpPr>
      <xdr:grpSp>
        <xdr:nvGrpSpPr>
          <xdr:cNvPr id="29" name="Groupe 28">
            <a:extLst>
              <a:ext uri="{FF2B5EF4-FFF2-40B4-BE49-F238E27FC236}">
                <a16:creationId xmlns:a16="http://schemas.microsoft.com/office/drawing/2014/main" id="{4C9575A0-2EFD-441E-80B8-B9EA08C36596}"/>
              </a:ext>
            </a:extLst>
          </xdr:cNvPr>
          <xdr:cNvGrpSpPr/>
        </xdr:nvGrpSpPr>
        <xdr:grpSpPr>
          <a:xfrm>
            <a:off x="6705600" y="2697480"/>
            <a:ext cx="1813560" cy="1638300"/>
            <a:chOff x="807720" y="1638300"/>
            <a:chExt cx="1943100" cy="1790700"/>
          </a:xfrm>
        </xdr:grpSpPr>
        <xdr:sp macro="[0]!Groupe31_Cliquer" textlink="">
          <xdr:nvSpPr>
            <xdr:cNvPr id="30" name="Rectangle 29">
              <a:extLst>
                <a:ext uri="{FF2B5EF4-FFF2-40B4-BE49-F238E27FC236}">
                  <a16:creationId xmlns:a16="http://schemas.microsoft.com/office/drawing/2014/main" id="{40A6CE6A-4807-4C65-ABA6-6E051FC0DEED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31_Cliquer" textlink="">
          <xdr:nvSpPr>
            <xdr:cNvPr id="31" name="Rectangle : coins arrondis 30">
              <a:extLst>
                <a:ext uri="{FF2B5EF4-FFF2-40B4-BE49-F238E27FC236}">
                  <a16:creationId xmlns:a16="http://schemas.microsoft.com/office/drawing/2014/main" id="{73BAC45B-8721-7AAC-0712-C63815BFE0DE}"/>
                </a:ext>
              </a:extLst>
            </xdr:cNvPr>
            <xdr:cNvSpPr/>
          </xdr:nvSpPr>
          <xdr:spPr>
            <a:xfrm>
              <a:off x="841611" y="3047956"/>
              <a:ext cx="1909209" cy="313373"/>
            </a:xfrm>
            <a:prstGeom prst="roundRect">
              <a:avLst/>
            </a:prstGeom>
            <a:noFill/>
            <a:ln>
              <a:noFill/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>
                  <a:solidFill>
                    <a:schemeClr val="tx2"/>
                  </a:solidFill>
                  <a:latin typeface="Comic Sans MS" panose="030F0702030302020204" pitchFamily="66" charset="0"/>
                  <a:cs typeface="Aharoni" panose="02010803020104030203" pitchFamily="2" charset="-79"/>
                </a:rPr>
                <a:t>Mon rapport</a:t>
              </a:r>
            </a:p>
          </xdr:txBody>
        </xdr:sp>
      </xdr:grpSp>
      <xdr:pic macro="[0]!Groupe31_Cliquer">
        <xdr:nvPicPr>
          <xdr:cNvPr id="28" name="Image 27" descr="Statistiques - Icônes ordinateur gratuites">
            <a:extLst>
              <a:ext uri="{FF2B5EF4-FFF2-40B4-BE49-F238E27FC236}">
                <a16:creationId xmlns:a16="http://schemas.microsoft.com/office/drawing/2014/main" id="{793E471C-B716-A8C4-5424-F72F3C92FB0C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162800" y="2941320"/>
            <a:ext cx="1036320" cy="103632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 editAs="oneCell">
    <xdr:from>
      <xdr:col>16</xdr:col>
      <xdr:colOff>548640</xdr:colOff>
      <xdr:row>0</xdr:row>
      <xdr:rowOff>30480</xdr:rowOff>
    </xdr:from>
    <xdr:to>
      <xdr:col>17</xdr:col>
      <xdr:colOff>175260</xdr:colOff>
      <xdr:row>0</xdr:row>
      <xdr:rowOff>449580</xdr:rowOff>
    </xdr:to>
    <xdr:pic macro="[0]!Image4_Cliquer">
      <xdr:nvPicPr>
        <xdr:cNvPr id="5" name="Image 4" descr="Fermer - Icônes la technologie gratuites">
          <a:extLst>
            <a:ext uri="{FF2B5EF4-FFF2-40B4-BE49-F238E27FC236}">
              <a16:creationId xmlns:a16="http://schemas.microsoft.com/office/drawing/2014/main" id="{CD8CBE57-368B-05E5-176C-C472A946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4440" y="30480"/>
          <a:ext cx="419100" cy="419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228600</xdr:colOff>
      <xdr:row>0</xdr:row>
      <xdr:rowOff>0</xdr:rowOff>
    </xdr:from>
    <xdr:to>
      <xdr:col>17</xdr:col>
      <xdr:colOff>723900</xdr:colOff>
      <xdr:row>1</xdr:row>
      <xdr:rowOff>38100</xdr:rowOff>
    </xdr:to>
    <xdr:pic macro="[0]!Image13_Cliquer">
      <xdr:nvPicPr>
        <xdr:cNvPr id="14" name="Image 13" descr="Copyright - Icônes Interface utilisateur et gestes">
          <a:extLst>
            <a:ext uri="{FF2B5EF4-FFF2-40B4-BE49-F238E27FC236}">
              <a16:creationId xmlns:a16="http://schemas.microsoft.com/office/drawing/2014/main" id="{A1DA0127-8399-8CCC-9C6C-CE2B4C79F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36880" y="0"/>
          <a:ext cx="495300" cy="495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541020</xdr:colOff>
      <xdr:row>12</xdr:row>
      <xdr:rowOff>129540</xdr:rowOff>
    </xdr:from>
    <xdr:to>
      <xdr:col>17</xdr:col>
      <xdr:colOff>769620</xdr:colOff>
      <xdr:row>21</xdr:row>
      <xdr:rowOff>121920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BBD78787-681D-A2BE-7755-64EDD9DAC8E3}"/>
            </a:ext>
          </a:extLst>
        </xdr:cNvPr>
        <xdr:cNvGrpSpPr/>
      </xdr:nvGrpSpPr>
      <xdr:grpSpPr>
        <a:xfrm>
          <a:off x="11864340" y="2598420"/>
          <a:ext cx="1813560" cy="1638300"/>
          <a:chOff x="11864340" y="2598420"/>
          <a:chExt cx="1813560" cy="1638300"/>
        </a:xfrm>
      </xdr:grpSpPr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F60FBFE6-E742-9445-3E17-6DC0926973CC}"/>
              </a:ext>
            </a:extLst>
          </xdr:cNvPr>
          <xdr:cNvGrpSpPr/>
        </xdr:nvGrpSpPr>
        <xdr:grpSpPr>
          <a:xfrm>
            <a:off x="11864340" y="2598420"/>
            <a:ext cx="1813560" cy="1638300"/>
            <a:chOff x="807720" y="1638300"/>
            <a:chExt cx="1943100" cy="1790700"/>
          </a:xfrm>
        </xdr:grpSpPr>
        <xdr:sp macro="[0]!Groupe11_Cliquer" textlink="">
          <xdr:nvSpPr>
            <xdr:cNvPr id="6" name="Rectangle 5">
              <a:extLst>
                <a:ext uri="{FF2B5EF4-FFF2-40B4-BE49-F238E27FC236}">
                  <a16:creationId xmlns:a16="http://schemas.microsoft.com/office/drawing/2014/main" id="{F7E4B478-87DA-CA15-4966-EEE1FBE6A75A}"/>
                </a:ext>
              </a:extLst>
            </xdr:cNvPr>
            <xdr:cNvSpPr/>
          </xdr:nvSpPr>
          <xdr:spPr>
            <a:xfrm>
              <a:off x="807720" y="1638300"/>
              <a:ext cx="1943100" cy="1790700"/>
            </a:xfrm>
            <a:prstGeom prst="rect">
              <a:avLst/>
            </a:prstGeom>
            <a:solidFill>
              <a:schemeClr val="bg1"/>
            </a:soli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Groupe11_Cliquer" textlink="">
          <xdr:nvSpPr>
            <xdr:cNvPr id="7" name="Rectangle : coins arrondis 6">
              <a:extLst>
                <a:ext uri="{FF2B5EF4-FFF2-40B4-BE49-F238E27FC236}">
                  <a16:creationId xmlns:a16="http://schemas.microsoft.com/office/drawing/2014/main" id="{D2F8F9C1-2E53-006D-DA0A-1B912CDCCC04}"/>
                </a:ext>
              </a:extLst>
            </xdr:cNvPr>
            <xdr:cNvSpPr/>
          </xdr:nvSpPr>
          <xdr:spPr>
            <a:xfrm>
              <a:off x="841611" y="3047956"/>
              <a:ext cx="1909209" cy="313373"/>
            </a:xfrm>
            <a:prstGeom prst="roundRect">
              <a:avLst/>
            </a:prstGeom>
            <a:noFill/>
            <a:ln>
              <a:noFill/>
            </a:ln>
            <a:effectLst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>
                  <a:solidFill>
                    <a:schemeClr val="tx2"/>
                  </a:solidFill>
                  <a:latin typeface="Comic Sans MS" panose="030F0702030302020204" pitchFamily="66" charset="0"/>
                  <a:cs typeface="Aharoni" panose="02010803020104030203" pitchFamily="2" charset="-79"/>
                </a:rPr>
                <a:t>Gérer</a:t>
              </a:r>
              <a:r>
                <a:rPr lang="fr-FR" sz="1100" b="1" baseline="0">
                  <a:solidFill>
                    <a:schemeClr val="tx2"/>
                  </a:solidFill>
                  <a:latin typeface="Comic Sans MS" panose="030F0702030302020204" pitchFamily="66" charset="0"/>
                  <a:cs typeface="Aharoni" panose="02010803020104030203" pitchFamily="2" charset="-79"/>
                </a:rPr>
                <a:t> mon compte</a:t>
              </a:r>
              <a:endParaRPr lang="fr-FR" sz="1100" b="1">
                <a:solidFill>
                  <a:schemeClr val="tx2"/>
                </a:solidFill>
                <a:latin typeface="Comic Sans MS" panose="030F0702030302020204" pitchFamily="66" charset="0"/>
                <a:cs typeface="Aharoni" panose="02010803020104030203" pitchFamily="2" charset="-79"/>
              </a:endParaRPr>
            </a:p>
          </xdr:txBody>
        </xdr:sp>
      </xdr:grpSp>
      <xdr:pic macro="[0]!Groupe11_Cliquer">
        <xdr:nvPicPr>
          <xdr:cNvPr id="3" name="Image 2" descr="Mon compte - Icônes marques et logotypes gratuites">
            <a:extLst>
              <a:ext uri="{FF2B5EF4-FFF2-40B4-BE49-F238E27FC236}">
                <a16:creationId xmlns:a16="http://schemas.microsoft.com/office/drawing/2014/main" id="{DF2A5A15-502F-250D-73F6-9154510F9F1F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2275820" y="2895600"/>
            <a:ext cx="944880" cy="94488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hinkPad" refreshedDate="45401.433345254627" createdVersion="8" refreshedVersion="8" minRefreshableVersion="3" recordCount="30" xr:uid="{D5886766-9C53-47D4-8C02-9C859011FB3D}">
  <cacheSource type="worksheet">
    <worksheetSource ref="A1:H1048576" sheet="Journal"/>
  </cacheSource>
  <cacheFields count="8">
    <cacheField name="Opération N°" numFmtId="0">
      <sharedItems containsNonDate="0" containsString="0" containsBlank="1"/>
    </cacheField>
    <cacheField name="Montant" numFmtId="164">
      <sharedItems containsNonDate="0" containsString="0" containsBlank="1"/>
    </cacheField>
    <cacheField name="Type d'opération" numFmtId="0">
      <sharedItems containsNonDate="0" containsBlank="1" count="4">
        <m/>
        <s v="Revenu" u="1"/>
        <s v="Epargne" u="1"/>
        <s v="Charge" u="1"/>
      </sharedItems>
    </cacheField>
    <cacheField name="Opération" numFmtId="0">
      <sharedItems containsNonDate="0" containsBlank="1" count="40">
        <m/>
        <s v="Salaire mensuel" u="1"/>
        <s v="Revenu de location" u="1"/>
        <s v="Travail indépendant" u="1"/>
        <s v="Epargne Générale" u="1"/>
        <s v="Projet personnel" u="1"/>
        <s v="Fonds d'urgence" u="1"/>
        <s v="Logement" u="1"/>
        <s v="Alimentation" u="1"/>
        <s v="Transport" u="1"/>
        <s v="Santé" u="1"/>
        <s v="Télécommunication" u="1"/>
        <s v="Self Care" u="1"/>
        <s v="Éducation" u="1"/>
        <s v="Charités et Dons" u="1"/>
        <s v="Cadeaux" u="1"/>
        <s v="Divertissement et loisirs" u="1"/>
        <s v="Assurances" u="1"/>
        <s v="Voyage" u="1"/>
        <s v="Autres" u="1"/>
        <s v="Freelance" u="1"/>
        <s v="Sport" u="1"/>
        <s v="Prêts" u="1"/>
        <s v="Projet personnel " u="1"/>
        <s v="Dettes et Crédits" u="1"/>
        <s v="Salaire mesuel" u="1"/>
        <s v="Salaire principal" u="1"/>
        <s v="Epargne Général" u="1"/>
        <s v="Foyer" u="1"/>
        <s v="Selfcare" u="1"/>
        <s v="Alimetation hors domicile" u="1"/>
        <s v="Parents" u="1"/>
        <s v="Revenus de location" u="1"/>
        <s v="Logement " u="1"/>
        <s v="Télécommunications " u="1"/>
        <s v="Cadeaux " u="1"/>
        <s v="Charité" u="1"/>
        <s v="Charité et dons" u="1"/>
        <s v="Vacances " u="1"/>
        <s v="Emprunt" u="1"/>
      </sharedItems>
    </cacheField>
    <cacheField name="Sous opération" numFmtId="0">
      <sharedItems containsNonDate="0" containsBlank="1" count="69">
        <m/>
        <s v="Loyer" u="1"/>
        <s v="Facture d'eau, électricité et gaz" u="1"/>
        <s v="Épicerie" u="1"/>
        <s v="Covoiturage" u="1"/>
        <s v="Snacks" u="1"/>
        <s v="Frais médicaux " u="1"/>
        <s v="Forfait de téléphone portable " u="1"/>
        <s v="Achat de vêtements" u="1"/>
        <s v="Soins" u="1"/>
        <s v="Chaussures" u="1"/>
        <s v="Cours en ligne en Tamazight Marocaine" u="1"/>
        <s v="Charités" u="1"/>
        <s v="Cadeau d'anniversaire" u="1"/>
        <s v="Fournitures de maison" u="1"/>
        <s v="Cinéma" u="1"/>
        <s v="Assurance habitation" u="1"/>
        <s v="Transport public" u="1"/>
        <s v="Repas en voyage" u="1"/>
        <s v="Hébergement" u="1"/>
        <s v="Autres dépeneses" u="1"/>
        <s v="Dépenses personnelles diverses" u="1"/>
        <s v="Transport public " u="1"/>
        <s v="Moroccan Hammam" u="1"/>
        <s v="Maquillage" u="1"/>
        <s v="Cous de l'anglais en ligne" u="1"/>
        <s v="Médicaments" u="1"/>
        <s v="Club du sport" u="1"/>
        <s v="Repas eu Restaurant" u="1"/>
        <s v="Karima" u="1"/>
        <s v="Factures d'eau, Electricité et Gaz" u="1"/>
        <s v="Parents" u="1"/>
        <s v="Activités de loisirs" u="1"/>
        <s v="Cours en englais en ligne" u="1"/>
        <s v="Café" u="1"/>
        <s v="Crédit 1" u="1"/>
        <s v="Prêts 1" u="1"/>
        <s v="Abonnements Orange 99 Dh" u="1"/>
        <s v="Cadeaux pour mes parents" u="1"/>
        <s v="Facture d'eau, Electricité et Gaz" u="1"/>
        <s v="Facture d'électricité, d'eau, de gaz " u="1"/>
        <s v="Vétements" u="1"/>
        <s v="Frais de scolarité" u="1"/>
        <s v="Restaurants" u="1"/>
        <s v="Cours de Tamazight en ligne" u="1"/>
        <s v="Argent pour mon père" u="1"/>
        <s v="Alimentation" u="1"/>
        <s v="Produits de beauté" u="1"/>
        <s v="Gaz " u="1"/>
        <s v="Électricité" u="1"/>
        <s v="Nourriture" u="1"/>
        <s v="Abonnement Internet" u="1"/>
        <s v="Cours en ligne" u="1"/>
        <s v="Argents pour mon père" u="1"/>
        <s v="Argents pour ma mère" u="1"/>
        <s v="Ma mère" u="1"/>
        <s v="Mon pére" u="1"/>
        <s v="Soeur" u="1"/>
        <s v="Charité 1 " u="1"/>
        <s v="Make up" u="1"/>
        <s v="Vêtement" u="1"/>
        <s v="Produits de soin" u="1"/>
        <s v="Coiffeur" u="1"/>
        <s v="Eau" u="1"/>
        <s v="Fournitures" u="1"/>
        <s v="Argent" u="1"/>
        <s v="Snack" u="1"/>
        <s v="Abonnement téléphone" u="1"/>
        <s v="Location" u="1"/>
      </sharedItems>
    </cacheField>
    <cacheField name="Description" numFmtId="0">
      <sharedItems containsNonDate="0" containsString="0" containsBlank="1"/>
    </cacheField>
    <cacheField name="Date d'opération" numFmtId="14">
      <sharedItems containsNonDate="0" containsDate="1" containsString="0" containsBlank="1" minDate="2024-04-01T00:00:00" maxDate="2024-04-02T00:00:00" count="2">
        <d v="2024-04-01T00:00:00"/>
        <m/>
      </sharedItems>
    </cacheField>
    <cacheField name="Montant Opération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37837411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m/>
    <m/>
    <x v="0"/>
    <x v="0"/>
    <x v="0"/>
    <m/>
    <x v="0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  <r>
    <m/>
    <m/>
    <x v="0"/>
    <x v="0"/>
    <x v="0"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A8E9E1-C0D4-4E4A-927B-79221305A3F7}" name="Tableau croisé dynamique5" cacheId="0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>
  <location ref="A1:C3" firstHeaderRow="1" firstDataRow="2" firstDataCol="1"/>
  <pivotFields count="8">
    <pivotField showAll="0"/>
    <pivotField dataField="1" showAll="0"/>
    <pivotField axis="axisCol" showAll="0">
      <items count="5">
        <item m="1" x="3"/>
        <item m="1" x="2"/>
        <item m="1" x="1"/>
        <item x="0"/>
        <item t="default"/>
      </items>
    </pivotField>
    <pivotField showAll="0"/>
    <pivotField showAll="0"/>
    <pivotField showAll="0"/>
    <pivotField showAll="0">
      <items count="3">
        <item x="0"/>
        <item x="1"/>
        <item t="default"/>
      </items>
    </pivotField>
    <pivotField showAll="0"/>
  </pivotFields>
  <rowItems count="1">
    <i/>
  </rowItems>
  <colFields count="1">
    <field x="2"/>
  </colFields>
  <colItems count="2">
    <i>
      <x v="3"/>
    </i>
    <i t="grand">
      <x/>
    </i>
  </colItems>
  <dataFields count="1">
    <dataField name="Somme de Monta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965BD0-6E5E-41D5-AD89-D2F28B70B88F}" name="Tableau croisé dynamique9" cacheId="0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 chartFormat="21">
  <location ref="U1:V3" firstHeaderRow="1" firstDataRow="2" firstDataCol="1"/>
  <pivotFields count="8">
    <pivotField showAll="0"/>
    <pivotField showAll="0"/>
    <pivotField axis="axisCol" showAll="0">
      <items count="5">
        <item m="1" x="3"/>
        <item h="1" m="1" x="2"/>
        <item h="1" m="1" x="1"/>
        <item h="1" x="0"/>
        <item t="default"/>
      </items>
    </pivotField>
    <pivotField showAll="0"/>
    <pivotField axis="axisRow" showAll="0">
      <items count="70">
        <item m="1" x="67"/>
        <item m="1" x="27"/>
        <item m="1" x="49"/>
        <item m="1" x="64"/>
        <item m="1" x="48"/>
        <item m="1" x="68"/>
        <item m="1" x="50"/>
        <item m="1" x="31"/>
        <item m="1" x="17"/>
        <item m="1" x="60"/>
        <item x="0"/>
        <item m="1" x="51"/>
        <item m="1" x="65"/>
        <item m="1" x="61"/>
        <item m="1" x="58"/>
        <item m="1" x="66"/>
        <item m="1" x="34"/>
        <item m="1" x="43"/>
        <item m="1" x="52"/>
        <item m="1" x="53"/>
        <item m="1" x="54"/>
        <item m="1" x="55"/>
        <item m="1" x="56"/>
        <item m="1" x="57"/>
        <item m="1" x="59"/>
        <item m="1" x="62"/>
        <item m="1" x="63"/>
        <item m="1" x="40"/>
        <item m="1" x="1"/>
        <item m="1" x="41"/>
        <item m="1" x="44"/>
        <item m="1" x="45"/>
        <item m="1" x="46"/>
        <item m="1" x="47"/>
        <item m="1" x="42"/>
        <item m="1" x="39"/>
        <item m="1" x="30"/>
        <item m="1" x="3"/>
        <item m="1" x="8"/>
        <item m="1" x="9"/>
        <item m="1" x="22"/>
        <item m="1" x="37"/>
        <item m="1" x="38"/>
        <item m="1" x="7"/>
        <item m="1" x="14"/>
        <item m="1" x="21"/>
        <item m="1" x="32"/>
        <item m="1" x="26"/>
        <item m="1" x="33"/>
        <item m="1" x="35"/>
        <item m="1" x="36"/>
        <item m="1" x="4"/>
        <item m="1" x="2"/>
        <item m="1" x="23"/>
        <item m="1" x="24"/>
        <item m="1" x="11"/>
        <item m="1" x="25"/>
        <item m="1" x="12"/>
        <item m="1" x="6"/>
        <item m="1" x="28"/>
        <item m="1" x="29"/>
        <item m="1" x="5"/>
        <item m="1" x="10"/>
        <item m="1" x="13"/>
        <item m="1" x="15"/>
        <item m="1" x="16"/>
        <item m="1" x="18"/>
        <item m="1" x="19"/>
        <item m="1" x="20"/>
        <item t="default"/>
      </items>
    </pivotField>
    <pivotField showAll="0"/>
    <pivotField showAll="0">
      <items count="3">
        <item x="0"/>
        <item x="1"/>
        <item t="default"/>
      </items>
    </pivotField>
    <pivotField dataField="1" showAll="0"/>
  </pivotFields>
  <rowFields count="1">
    <field x="4"/>
  </rowFields>
  <rowItems count="1">
    <i t="grand">
      <x/>
    </i>
  </rowItems>
  <colFields count="1">
    <field x="2"/>
  </colFields>
  <colItems count="1">
    <i t="grand">
      <x/>
    </i>
  </colItems>
  <dataFields count="1">
    <dataField name="Somme de Montant Opération" fld="7" baseField="0" baseItem="0"/>
  </dataFields>
  <chartFormats count="2">
    <chartFormat chart="16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6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3123F2-6E14-4FE4-A979-3EA3FC4CA8BF}" name="Tableau croisé dynamique8" cacheId="0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 chartFormat="22">
  <location ref="Q1:R3" firstHeaderRow="1" firstDataRow="2" firstDataCol="1"/>
  <pivotFields count="8">
    <pivotField showAll="0"/>
    <pivotField showAll="0"/>
    <pivotField axis="axisCol" showAll="0">
      <items count="5">
        <item h="1" m="1" x="3"/>
        <item h="1" m="1" x="2"/>
        <item m="1" x="1"/>
        <item h="1" x="0"/>
        <item t="default"/>
      </items>
    </pivotField>
    <pivotField axis="axisRow" showAll="0">
      <items count="41">
        <item m="1" x="35"/>
        <item m="1" x="27"/>
        <item m="1" x="33"/>
        <item m="1" x="26"/>
        <item m="1" x="29"/>
        <item m="1" x="21"/>
        <item m="1" x="34"/>
        <item m="1" x="9"/>
        <item x="0"/>
        <item m="1" x="39"/>
        <item m="1" x="18"/>
        <item m="1" x="31"/>
        <item m="1" x="37"/>
        <item m="1" x="38"/>
        <item m="1" x="8"/>
        <item m="1" x="32"/>
        <item m="1" x="13"/>
        <item m="1" x="36"/>
        <item m="1" x="6"/>
        <item m="1" x="28"/>
        <item m="1" x="30"/>
        <item m="1" x="7"/>
        <item m="1" x="25"/>
        <item m="1" x="4"/>
        <item m="1" x="12"/>
        <item m="1" x="11"/>
        <item m="1" x="15"/>
        <item m="1" x="1"/>
        <item m="1" x="20"/>
        <item m="1" x="23"/>
        <item m="1" x="19"/>
        <item m="1" x="14"/>
        <item m="1" x="16"/>
        <item m="1" x="10"/>
        <item m="1" x="24"/>
        <item m="1" x="22"/>
        <item m="1" x="3"/>
        <item m="1" x="5"/>
        <item m="1" x="2"/>
        <item m="1" x="17"/>
        <item t="default"/>
      </items>
    </pivotField>
    <pivotField showAll="0"/>
    <pivotField showAll="0"/>
    <pivotField showAll="0">
      <items count="3">
        <item x="0"/>
        <item x="1"/>
        <item t="default"/>
      </items>
    </pivotField>
    <pivotField dataField="1" showAll="0"/>
  </pivotFields>
  <rowFields count="1">
    <field x="3"/>
  </rowFields>
  <rowItems count="1">
    <i t="grand">
      <x/>
    </i>
  </rowItems>
  <colFields count="1">
    <field x="2"/>
  </colFields>
  <colItems count="1">
    <i t="grand">
      <x/>
    </i>
  </colItems>
  <dataFields count="1">
    <dataField name="Somme de Montant Opération" fld="7" baseField="0" baseItem="0"/>
  </dataFields>
  <chartFormats count="7"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4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6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15"/>
          </reference>
        </references>
      </pivotArea>
    </chartFormat>
    <chartFormat chart="3" format="7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0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49BE83C-C26F-45E4-B251-3F176C4E25F0}" name="Tableau croisé dynamique7" cacheId="0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 chartFormat="45">
  <location ref="M1:N3" firstHeaderRow="1" firstDataRow="2" firstDataCol="1"/>
  <pivotFields count="8">
    <pivotField showAll="0"/>
    <pivotField showAll="0"/>
    <pivotField axis="axisCol" showAll="0">
      <items count="5">
        <item h="1" m="1" x="3"/>
        <item m="1" x="2"/>
        <item h="1" m="1" x="1"/>
        <item h="1" x="0"/>
        <item t="default"/>
      </items>
    </pivotField>
    <pivotField axis="axisRow" showAll="0">
      <items count="41">
        <item m="1" x="35"/>
        <item m="1" x="27"/>
        <item m="1" x="33"/>
        <item m="1" x="26"/>
        <item m="1" x="29"/>
        <item m="1" x="21"/>
        <item m="1" x="34"/>
        <item m="1" x="9"/>
        <item x="0"/>
        <item m="1" x="39"/>
        <item m="1" x="18"/>
        <item m="1" x="31"/>
        <item m="1" x="37"/>
        <item m="1" x="38"/>
        <item m="1" x="8"/>
        <item m="1" x="32"/>
        <item m="1" x="13"/>
        <item m="1" x="36"/>
        <item m="1" x="6"/>
        <item m="1" x="28"/>
        <item m="1" x="30"/>
        <item m="1" x="7"/>
        <item m="1" x="25"/>
        <item m="1" x="4"/>
        <item m="1" x="12"/>
        <item m="1" x="11"/>
        <item m="1" x="15"/>
        <item m="1" x="1"/>
        <item m="1" x="20"/>
        <item m="1" x="23"/>
        <item m="1" x="19"/>
        <item m="1" x="14"/>
        <item m="1" x="16"/>
        <item m="1" x="10"/>
        <item m="1" x="24"/>
        <item m="1" x="22"/>
        <item m="1" x="3"/>
        <item m="1" x="5"/>
        <item m="1" x="2"/>
        <item m="1" x="17"/>
        <item t="default"/>
      </items>
    </pivotField>
    <pivotField showAll="0"/>
    <pivotField showAll="0"/>
    <pivotField showAll="0">
      <items count="3">
        <item x="0"/>
        <item x="1"/>
        <item t="default"/>
      </items>
    </pivotField>
    <pivotField dataField="1" showAll="0"/>
  </pivotFields>
  <rowFields count="1">
    <field x="3"/>
  </rowFields>
  <rowItems count="1">
    <i t="grand">
      <x/>
    </i>
  </rowItems>
  <colFields count="1">
    <field x="2"/>
  </colFields>
  <colItems count="1">
    <i t="grand">
      <x/>
    </i>
  </colItems>
  <dataFields count="1">
    <dataField name="Somme de Montant Opération" fld="7" baseField="0" baseItem="0"/>
  </dataFields>
  <chartFormats count="3">
    <chartFormat chart="24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41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1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446CBA-2C37-4EB1-A8B9-3C80197F8902}" name="Tableau croisé dynamique6" cacheId="0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 chartFormat="61">
  <location ref="H1:I3" firstHeaderRow="1" firstDataRow="2" firstDataCol="1"/>
  <pivotFields count="8">
    <pivotField showAll="0"/>
    <pivotField showAll="0"/>
    <pivotField axis="axisCol" showAll="0">
      <items count="5">
        <item m="1" x="3"/>
        <item h="1" m="1" x="2"/>
        <item h="1" m="1" x="1"/>
        <item h="1" x="0"/>
        <item t="default"/>
      </items>
    </pivotField>
    <pivotField axis="axisRow" showAll="0">
      <items count="41">
        <item m="1" x="35"/>
        <item m="1" x="27"/>
        <item m="1" x="33"/>
        <item m="1" x="26"/>
        <item m="1" x="29"/>
        <item m="1" x="21"/>
        <item m="1" x="34"/>
        <item m="1" x="9"/>
        <item x="0"/>
        <item m="1" x="39"/>
        <item m="1" x="18"/>
        <item m="1" x="31"/>
        <item m="1" x="37"/>
        <item m="1" x="38"/>
        <item m="1" x="8"/>
        <item m="1" x="32"/>
        <item m="1" x="13"/>
        <item m="1" x="36"/>
        <item m="1" x="6"/>
        <item m="1" x="28"/>
        <item m="1" x="30"/>
        <item m="1" x="7"/>
        <item m="1" x="25"/>
        <item m="1" x="4"/>
        <item m="1" x="12"/>
        <item m="1" x="11"/>
        <item m="1" x="15"/>
        <item m="1" x="1"/>
        <item m="1" x="20"/>
        <item m="1" x="23"/>
        <item m="1" x="19"/>
        <item m="1" x="14"/>
        <item m="1" x="16"/>
        <item m="1" x="10"/>
        <item m="1" x="24"/>
        <item m="1" x="22"/>
        <item m="1" x="3"/>
        <item m="1" x="5"/>
        <item m="1" x="2"/>
        <item m="1" x="17"/>
        <item t="default"/>
      </items>
    </pivotField>
    <pivotField showAll="0"/>
    <pivotField showAll="0"/>
    <pivotField showAll="0">
      <items count="3">
        <item x="0"/>
        <item x="1"/>
        <item t="default"/>
      </items>
    </pivotField>
    <pivotField dataField="1" showAll="0"/>
  </pivotFields>
  <rowFields count="1">
    <field x="3"/>
  </rowFields>
  <rowItems count="1">
    <i t="grand">
      <x/>
    </i>
  </rowItems>
  <colFields count="1">
    <field x="2"/>
  </colFields>
  <colItems count="1">
    <i t="grand">
      <x/>
    </i>
  </colItems>
  <dataFields count="1">
    <dataField name="Somme de Montant Opération" fld="7" baseField="0" baseItem="0"/>
  </dataFields>
  <chartFormats count="5">
    <chartFormat chart="34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6" format="3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6" format="36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6" format="3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d_opération" xr10:uid="{47B34F5D-ABC1-4433-BCA9-68F2655F564D}" sourceName="Date d'opération">
  <pivotTables>
    <pivotTable tabId="17" name="Tableau croisé dynamique6"/>
    <pivotTable tabId="17" name="Tableau croisé dynamique5"/>
    <pivotTable tabId="17" name="Tableau croisé dynamique7"/>
    <pivotTable tabId="17" name="Tableau croisé dynamique8"/>
    <pivotTable tabId="17" name="Tableau croisé dynamique9"/>
  </pivotTables>
  <state minimalRefreshVersion="6" lastRefreshVersion="6" pivotCacheId="378374117" filterType="unknown">
    <bounds startDate="2024-01-01T00:00:00" endDate="2025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d'opération" xr10:uid="{53060807-1A20-4328-BA2F-229123919290}" cache="ChronologieNative_Date_d_opération" caption="Date d'opération" level="2" selectionLevel="2" scrollPosition="2024-01-01T00:00:00"/>
</timeline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5AD95B-A1BD-497E-888C-FDE40C31E890}">
  <sheetPr codeName="Feuil1"/>
  <dimension ref="A1:U9"/>
  <sheetViews>
    <sheetView showGridLines="0" showRowColHeaders="0" topLeftCell="I1" workbookViewId="0">
      <selection activeCell="T4" sqref="T4"/>
    </sheetView>
  </sheetViews>
  <sheetFormatPr baseColWidth="10" defaultRowHeight="15.6" x14ac:dyDescent="0.3"/>
  <cols>
    <col min="1" max="1" width="30.109375" style="4" customWidth="1"/>
    <col min="2" max="2" width="24.77734375" style="4" customWidth="1"/>
    <col min="3" max="3" width="22" style="4" customWidth="1"/>
    <col min="4" max="4" width="12.77734375" style="4" customWidth="1"/>
    <col min="5" max="5" width="19.5546875" style="4" customWidth="1"/>
    <col min="6" max="7" width="19.109375" style="4" customWidth="1"/>
    <col min="8" max="8" width="21.5546875" style="4" customWidth="1"/>
    <col min="9" max="9" width="17.6640625" style="4" customWidth="1"/>
    <col min="10" max="12" width="11.5546875" style="4"/>
    <col min="13" max="13" width="15.44140625" style="4" customWidth="1"/>
    <col min="14" max="14" width="18.109375" style="4" customWidth="1"/>
    <col min="15" max="16384" width="11.5546875" style="4"/>
  </cols>
  <sheetData>
    <row r="1" spans="1:21" ht="17.399999999999999" customHeight="1" x14ac:dyDescent="0.3">
      <c r="A1" s="38" t="s">
        <v>56</v>
      </c>
      <c r="B1" s="38" t="s">
        <v>72</v>
      </c>
      <c r="C1" s="38" t="s">
        <v>73</v>
      </c>
      <c r="D1" s="38" t="s">
        <v>74</v>
      </c>
      <c r="E1" s="38" t="s">
        <v>50</v>
      </c>
      <c r="F1" s="38" t="s">
        <v>82</v>
      </c>
      <c r="G1" s="38" t="s">
        <v>144</v>
      </c>
      <c r="H1" s="38" t="s">
        <v>86</v>
      </c>
      <c r="I1" s="38" t="s">
        <v>75</v>
      </c>
      <c r="J1" s="38" t="s">
        <v>79</v>
      </c>
      <c r="K1" s="38" t="s">
        <v>77</v>
      </c>
      <c r="L1" s="38" t="s">
        <v>7</v>
      </c>
      <c r="M1" s="38" t="s">
        <v>76</v>
      </c>
      <c r="N1" s="38" t="s">
        <v>78</v>
      </c>
      <c r="O1" s="38" t="s">
        <v>85</v>
      </c>
      <c r="P1" s="38" t="s">
        <v>44</v>
      </c>
      <c r="Q1" s="38" t="s">
        <v>88</v>
      </c>
      <c r="R1" s="38" t="s">
        <v>81</v>
      </c>
      <c r="S1" s="38" t="s">
        <v>145</v>
      </c>
      <c r="T1" s="38" t="s">
        <v>45</v>
      </c>
      <c r="U1" s="38" t="s">
        <v>6</v>
      </c>
    </row>
    <row r="2" spans="1:21" ht="31.8" customHeight="1" x14ac:dyDescent="0.3">
      <c r="A2" s="4" t="s">
        <v>46</v>
      </c>
      <c r="B2" s="5" t="s">
        <v>57</v>
      </c>
      <c r="C2" s="5" t="s">
        <v>47</v>
      </c>
      <c r="D2" s="5" t="s">
        <v>116</v>
      </c>
      <c r="E2" s="5" t="s">
        <v>58</v>
      </c>
      <c r="F2" s="5" t="s">
        <v>118</v>
      </c>
      <c r="G2" s="5" t="s">
        <v>154</v>
      </c>
      <c r="H2" s="5" t="s">
        <v>120</v>
      </c>
      <c r="I2" s="5" t="s">
        <v>51</v>
      </c>
      <c r="J2" s="5" t="s">
        <v>87</v>
      </c>
      <c r="K2" s="4" t="s">
        <v>125</v>
      </c>
      <c r="L2" s="5" t="s">
        <v>130</v>
      </c>
      <c r="M2" s="5" t="s">
        <v>124</v>
      </c>
      <c r="N2" s="5" t="s">
        <v>127</v>
      </c>
      <c r="O2" s="5" t="s">
        <v>158</v>
      </c>
      <c r="P2" s="5" t="s">
        <v>8</v>
      </c>
      <c r="Q2" s="4" t="s">
        <v>160</v>
      </c>
      <c r="R2" s="5" t="s">
        <v>133</v>
      </c>
      <c r="S2" s="5" t="s">
        <v>162</v>
      </c>
      <c r="T2" s="5" t="s">
        <v>183</v>
      </c>
      <c r="U2" s="5" t="s">
        <v>136</v>
      </c>
    </row>
    <row r="3" spans="1:21" ht="62.4" x14ac:dyDescent="0.3">
      <c r="A3" s="4" t="s">
        <v>108</v>
      </c>
      <c r="B3" s="5" t="s">
        <v>110</v>
      </c>
      <c r="C3" s="5" t="s">
        <v>112</v>
      </c>
      <c r="D3" s="5" t="s">
        <v>60</v>
      </c>
      <c r="E3" s="5" t="s">
        <v>115</v>
      </c>
      <c r="F3" s="5" t="s">
        <v>119</v>
      </c>
      <c r="G3" s="5" t="s">
        <v>155</v>
      </c>
      <c r="H3" s="5" t="s">
        <v>138</v>
      </c>
      <c r="I3" s="5" t="s">
        <v>122</v>
      </c>
      <c r="J3" s="5" t="s">
        <v>135</v>
      </c>
      <c r="K3" s="4" t="s">
        <v>69</v>
      </c>
      <c r="L3" s="5" t="s">
        <v>157</v>
      </c>
      <c r="M3" s="5" t="s">
        <v>67</v>
      </c>
      <c r="N3" s="5" t="s">
        <v>126</v>
      </c>
      <c r="O3" s="5" t="s">
        <v>159</v>
      </c>
      <c r="P3" s="5" t="s">
        <v>131</v>
      </c>
      <c r="Q3" s="4" t="s">
        <v>132</v>
      </c>
      <c r="R3" s="5" t="s">
        <v>134</v>
      </c>
      <c r="S3" s="5" t="s">
        <v>163</v>
      </c>
      <c r="T3" s="5" t="s">
        <v>165</v>
      </c>
      <c r="U3" s="5" t="s">
        <v>137</v>
      </c>
    </row>
    <row r="4" spans="1:21" ht="62.4" x14ac:dyDescent="0.3">
      <c r="A4" s="4" t="s">
        <v>109</v>
      </c>
      <c r="B4" s="5" t="s">
        <v>111</v>
      </c>
      <c r="C4" s="5" t="s">
        <v>113</v>
      </c>
      <c r="D4" s="5" t="s">
        <v>115</v>
      </c>
      <c r="E4" s="5" t="s">
        <v>59</v>
      </c>
      <c r="F4" s="5" t="s">
        <v>61</v>
      </c>
      <c r="G4" s="4" t="s">
        <v>156</v>
      </c>
      <c r="H4" s="5" t="s">
        <v>48</v>
      </c>
      <c r="I4" s="5" t="s">
        <v>123</v>
      </c>
      <c r="K4" s="4" t="s">
        <v>70</v>
      </c>
      <c r="M4" s="5" t="s">
        <v>65</v>
      </c>
      <c r="N4" s="5" t="s">
        <v>71</v>
      </c>
      <c r="P4" s="5" t="s">
        <v>80</v>
      </c>
      <c r="Q4" s="4" t="s">
        <v>161</v>
      </c>
      <c r="S4" s="4" t="s">
        <v>164</v>
      </c>
      <c r="T4" s="4" t="s">
        <v>166</v>
      </c>
      <c r="U4" s="4" t="s">
        <v>182</v>
      </c>
    </row>
    <row r="5" spans="1:21" ht="31.2" x14ac:dyDescent="0.3">
      <c r="A5" s="4" t="s">
        <v>152</v>
      </c>
      <c r="B5" s="4" t="s">
        <v>177</v>
      </c>
      <c r="C5" s="4" t="s">
        <v>114</v>
      </c>
      <c r="D5" s="5" t="s">
        <v>117</v>
      </c>
      <c r="F5" s="5" t="s">
        <v>6</v>
      </c>
      <c r="H5" s="5" t="s">
        <v>63</v>
      </c>
      <c r="I5" s="4" t="s">
        <v>64</v>
      </c>
      <c r="K5" s="4" t="s">
        <v>126</v>
      </c>
      <c r="M5" s="5" t="s">
        <v>66</v>
      </c>
      <c r="N5" s="5" t="s">
        <v>128</v>
      </c>
      <c r="S5" s="4" t="s">
        <v>6</v>
      </c>
    </row>
    <row r="6" spans="1:21" ht="31.2" x14ac:dyDescent="0.3">
      <c r="A6" s="4" t="s">
        <v>153</v>
      </c>
      <c r="C6" s="4" t="s">
        <v>174</v>
      </c>
      <c r="H6" s="5" t="s">
        <v>121</v>
      </c>
      <c r="I6" s="4" t="s">
        <v>180</v>
      </c>
      <c r="M6" s="5" t="s">
        <v>68</v>
      </c>
      <c r="N6" s="5" t="s">
        <v>129</v>
      </c>
    </row>
    <row r="7" spans="1:21" ht="31.2" x14ac:dyDescent="0.3">
      <c r="A7" s="4" t="s">
        <v>172</v>
      </c>
      <c r="H7" s="5" t="s">
        <v>62</v>
      </c>
      <c r="M7" s="4" t="s">
        <v>173</v>
      </c>
    </row>
    <row r="8" spans="1:21" x14ac:dyDescent="0.3">
      <c r="A8" s="4" t="s">
        <v>176</v>
      </c>
      <c r="H8" s="4" t="s">
        <v>178</v>
      </c>
    </row>
    <row r="9" spans="1:21" x14ac:dyDescent="0.3">
      <c r="H9" s="4" t="s">
        <v>179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D71D6B-AB9E-4946-BABC-92DC8FAE1B8B}">
  <sheetPr codeName="Feuil2"/>
  <dimension ref="A1:U16"/>
  <sheetViews>
    <sheetView showGridLines="0" showRowColHeaders="0" workbookViewId="0">
      <selection activeCell="B7" sqref="B7"/>
    </sheetView>
  </sheetViews>
  <sheetFormatPr baseColWidth="10" defaultRowHeight="15.6" x14ac:dyDescent="0.3"/>
  <cols>
    <col min="1" max="1" width="11.5546875" style="2"/>
    <col min="2" max="2" width="41.44140625" style="2" customWidth="1"/>
    <col min="3" max="16384" width="11.5546875" style="1"/>
  </cols>
  <sheetData>
    <row r="1" spans="1:21" x14ac:dyDescent="0.3">
      <c r="A1" s="3"/>
      <c r="B1" s="3" t="s">
        <v>10</v>
      </c>
    </row>
    <row r="2" spans="1:21" x14ac:dyDescent="0.3">
      <c r="B2" s="2" t="s">
        <v>142</v>
      </c>
    </row>
    <row r="3" spans="1:21" x14ac:dyDescent="0.3">
      <c r="B3" s="2" t="s">
        <v>54</v>
      </c>
    </row>
    <row r="4" spans="1:21" x14ac:dyDescent="0.3">
      <c r="B4" s="2" t="s">
        <v>55</v>
      </c>
    </row>
    <row r="5" spans="1:21" x14ac:dyDescent="0.3">
      <c r="B5" s="2" t="s">
        <v>170</v>
      </c>
    </row>
    <row r="6" spans="1:21" x14ac:dyDescent="0.3">
      <c r="B6" s="2" t="s">
        <v>171</v>
      </c>
    </row>
    <row r="7" spans="1:21" x14ac:dyDescent="0.3">
      <c r="B7" s="2" t="s">
        <v>181</v>
      </c>
    </row>
    <row r="16" spans="1:21" x14ac:dyDescent="0.3">
      <c r="U16" s="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BD427-5AA3-4488-B34F-C4F5CDCD29E9}">
  <sheetPr codeName="Feuil3"/>
  <dimension ref="A1:C10"/>
  <sheetViews>
    <sheetView showGridLines="0" showRowColHeaders="0" workbookViewId="0">
      <selection activeCell="C6" sqref="C6"/>
    </sheetView>
  </sheetViews>
  <sheetFormatPr baseColWidth="10" defaultRowHeight="15.6" x14ac:dyDescent="0.3"/>
  <cols>
    <col min="1" max="1" width="11.5546875" style="2"/>
    <col min="2" max="2" width="41.44140625" style="2" customWidth="1"/>
    <col min="3" max="3" width="17.5546875" style="1" customWidth="1"/>
    <col min="4" max="16384" width="11.5546875" style="1"/>
  </cols>
  <sheetData>
    <row r="1" spans="1:3" x14ac:dyDescent="0.3">
      <c r="A1" s="3" t="s">
        <v>1</v>
      </c>
      <c r="B1" s="3" t="s">
        <v>0</v>
      </c>
    </row>
    <row r="2" spans="1:3" x14ac:dyDescent="0.3">
      <c r="A2" s="2">
        <f>ROW()-1</f>
        <v>1</v>
      </c>
      <c r="B2" s="2" t="s">
        <v>167</v>
      </c>
      <c r="C2" s="1" t="str">
        <f>IF(B2="","",B2)</f>
        <v>Salaire mensuel</v>
      </c>
    </row>
    <row r="3" spans="1:3" x14ac:dyDescent="0.3">
      <c r="A3" s="2">
        <f t="shared" ref="A3:A9" si="0">ROW()-1</f>
        <v>2</v>
      </c>
      <c r="B3" s="2" t="s">
        <v>53</v>
      </c>
      <c r="C3" s="1" t="str">
        <f t="shared" ref="C3" si="1">IF(B3="","",B3)</f>
        <v>Freelance</v>
      </c>
    </row>
    <row r="4" spans="1:3" x14ac:dyDescent="0.3">
      <c r="A4" s="2">
        <f t="shared" si="0"/>
        <v>3</v>
      </c>
      <c r="B4" s="2" t="s">
        <v>151</v>
      </c>
      <c r="C4" s="1" t="e">
        <f>IF(#REF!="","",#REF!)</f>
        <v>#REF!</v>
      </c>
    </row>
    <row r="5" spans="1:3" x14ac:dyDescent="0.3">
      <c r="A5" s="2">
        <f t="shared" si="0"/>
        <v>4</v>
      </c>
      <c r="B5" s="2" t="s">
        <v>169</v>
      </c>
      <c r="C5" s="1" t="e">
        <f>IF(#REF!="","",#REF!)</f>
        <v>#REF!</v>
      </c>
    </row>
    <row r="6" spans="1:3" x14ac:dyDescent="0.3">
      <c r="A6" s="2">
        <f t="shared" si="0"/>
        <v>5</v>
      </c>
      <c r="B6" s="2" t="s">
        <v>175</v>
      </c>
      <c r="C6" s="1" t="e">
        <f>IF(#REF!="","",#REF!)</f>
        <v>#REF!</v>
      </c>
    </row>
    <row r="7" spans="1:3" x14ac:dyDescent="0.3">
      <c r="A7" s="2">
        <f t="shared" si="0"/>
        <v>6</v>
      </c>
      <c r="C7" s="1" t="e">
        <f>IF(#REF!="","",#REF!)</f>
        <v>#REF!</v>
      </c>
    </row>
    <row r="8" spans="1:3" x14ac:dyDescent="0.3">
      <c r="A8" s="2">
        <f t="shared" si="0"/>
        <v>7</v>
      </c>
      <c r="C8" s="1" t="str">
        <f>IF(B4="","",B4)</f>
        <v>Revenus d'investissement</v>
      </c>
    </row>
    <row r="9" spans="1:3" x14ac:dyDescent="0.3">
      <c r="A9" s="2">
        <f t="shared" si="0"/>
        <v>8</v>
      </c>
      <c r="C9" s="1" t="e">
        <f>IF(#REF!="","",#REF!)</f>
        <v>#REF!</v>
      </c>
    </row>
    <row r="10" spans="1:3" x14ac:dyDescent="0.3">
      <c r="C10" s="1" t="e">
        <f>IF(#REF!="","",#REF!)</f>
        <v>#REF!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437FD-80B4-4359-B29F-79DEB31C37E1}">
  <sheetPr codeName="Feuil4"/>
  <dimension ref="A1:T27"/>
  <sheetViews>
    <sheetView tabSelected="1" zoomScale="76" zoomScaleNormal="76" workbookViewId="0">
      <selection activeCell="F3" sqref="F3"/>
    </sheetView>
  </sheetViews>
  <sheetFormatPr baseColWidth="10" defaultRowHeight="13.8" x14ac:dyDescent="0.25"/>
  <cols>
    <col min="1" max="1" width="13" style="46" customWidth="1"/>
    <col min="2" max="2" width="11.5546875" style="64"/>
    <col min="3" max="3" width="11.5546875" style="60"/>
    <col min="4" max="4" width="11.5546875" style="53"/>
    <col min="5" max="5" width="11.5546875" style="46"/>
    <col min="6" max="6" width="19.5546875" style="46" bestFit="1" customWidth="1"/>
    <col min="7" max="15" width="11.5546875" style="46"/>
    <col min="16" max="16" width="4.33203125" style="54" customWidth="1"/>
    <col min="17" max="17" width="3.6640625" style="57" customWidth="1"/>
    <col min="18" max="16384" width="11.5546875" style="46"/>
  </cols>
  <sheetData>
    <row r="1" spans="1:20" ht="18.600000000000001" x14ac:dyDescent="0.4">
      <c r="A1" s="45"/>
      <c r="B1" s="63"/>
      <c r="C1" s="59"/>
      <c r="D1" s="51"/>
      <c r="E1" s="45"/>
      <c r="F1" s="45"/>
      <c r="G1" s="45"/>
      <c r="H1" s="45"/>
      <c r="O1" s="47"/>
    </row>
    <row r="3" spans="1:20" ht="14.4" customHeight="1" x14ac:dyDescent="0.25">
      <c r="D3" s="52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55"/>
    </row>
    <row r="4" spans="1:20" ht="13.8" customHeight="1" x14ac:dyDescent="0.25">
      <c r="D4" s="52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55"/>
      <c r="Q4" s="58"/>
      <c r="R4" s="48"/>
      <c r="S4" s="48"/>
      <c r="T4" s="48"/>
    </row>
    <row r="5" spans="1:20" ht="13.8" customHeight="1" x14ac:dyDescent="0.25">
      <c r="A5" s="48"/>
      <c r="B5" s="65"/>
      <c r="C5" s="61"/>
      <c r="D5" s="52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55"/>
      <c r="Q5" s="58"/>
      <c r="R5" s="48"/>
      <c r="S5" s="48"/>
      <c r="T5" s="48"/>
    </row>
    <row r="6" spans="1:20" ht="13.8" customHeight="1" x14ac:dyDescent="0.25">
      <c r="A6" s="48"/>
      <c r="B6" s="65"/>
      <c r="C6" s="61"/>
      <c r="D6" s="52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55"/>
      <c r="Q6" s="58"/>
      <c r="R6" s="48"/>
      <c r="S6" s="48"/>
      <c r="T6" s="48"/>
    </row>
    <row r="7" spans="1:20" ht="13.8" customHeight="1" x14ac:dyDescent="0.25">
      <c r="A7" s="48"/>
      <c r="B7" s="65"/>
      <c r="C7" s="61"/>
      <c r="D7" s="52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55"/>
      <c r="Q7" s="58"/>
      <c r="R7" s="48"/>
      <c r="S7" s="48"/>
      <c r="T7" s="48"/>
    </row>
    <row r="8" spans="1:20" ht="13.8" customHeight="1" x14ac:dyDescent="0.25">
      <c r="A8" s="48"/>
      <c r="B8" s="65"/>
      <c r="C8" s="61"/>
      <c r="D8" s="52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55"/>
      <c r="Q8" s="58"/>
      <c r="R8" s="48"/>
      <c r="S8" s="48"/>
      <c r="T8" s="48"/>
    </row>
    <row r="9" spans="1:20" ht="13.8" customHeight="1" x14ac:dyDescent="0.25">
      <c r="A9" s="48"/>
      <c r="B9" s="65"/>
      <c r="C9" s="61"/>
      <c r="D9" s="52"/>
      <c r="E9" s="78" t="s">
        <v>150</v>
      </c>
      <c r="F9" s="78"/>
      <c r="G9" s="78"/>
      <c r="H9" s="78"/>
      <c r="I9" s="78"/>
      <c r="J9" s="78"/>
      <c r="K9" s="78"/>
      <c r="L9" s="78"/>
      <c r="M9" s="78"/>
      <c r="N9" s="78"/>
      <c r="O9" s="78"/>
      <c r="P9" s="55"/>
      <c r="Q9" s="58"/>
      <c r="R9" s="48"/>
      <c r="S9" s="48"/>
      <c r="T9" s="48"/>
    </row>
    <row r="10" spans="1:20" ht="13.8" customHeight="1" x14ac:dyDescent="0.25">
      <c r="A10" s="48"/>
      <c r="B10" s="65"/>
      <c r="C10" s="61"/>
      <c r="D10" s="52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55"/>
      <c r="Q10" s="58"/>
      <c r="R10" s="48"/>
      <c r="S10" s="48"/>
      <c r="T10" s="48"/>
    </row>
    <row r="11" spans="1:20" ht="13.8" customHeight="1" x14ac:dyDescent="0.25">
      <c r="A11" s="48"/>
      <c r="B11" s="65"/>
      <c r="C11" s="61"/>
      <c r="D11" s="52"/>
      <c r="E11" s="78"/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55"/>
      <c r="Q11" s="58"/>
      <c r="R11" s="48"/>
      <c r="S11" s="48"/>
      <c r="T11" s="48"/>
    </row>
    <row r="12" spans="1:20" ht="13.8" customHeight="1" x14ac:dyDescent="0.25">
      <c r="A12" s="48"/>
      <c r="B12" s="65"/>
      <c r="C12" s="61"/>
      <c r="D12" s="52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55"/>
      <c r="Q12" s="58"/>
      <c r="R12" s="48"/>
      <c r="S12" s="48"/>
      <c r="T12" s="48"/>
    </row>
    <row r="13" spans="1:20" ht="13.8" customHeight="1" x14ac:dyDescent="0.25">
      <c r="A13" s="48"/>
      <c r="B13" s="65"/>
      <c r="C13" s="61"/>
      <c r="D13" s="52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55"/>
      <c r="Q13" s="58"/>
      <c r="R13" s="48"/>
      <c r="S13" s="48"/>
      <c r="T13" s="48"/>
    </row>
    <row r="14" spans="1:20" ht="13.8" customHeight="1" x14ac:dyDescent="0.25">
      <c r="A14" s="48"/>
      <c r="B14" s="65"/>
      <c r="C14" s="61"/>
      <c r="D14" s="52"/>
      <c r="E14" s="78"/>
      <c r="F14" s="78"/>
      <c r="G14" s="78"/>
      <c r="H14" s="78"/>
      <c r="I14" s="78"/>
      <c r="J14" s="78"/>
      <c r="K14" s="78"/>
      <c r="L14" s="78"/>
      <c r="M14" s="78"/>
      <c r="N14" s="78"/>
      <c r="O14" s="78"/>
      <c r="P14" s="55"/>
      <c r="Q14" s="58"/>
      <c r="R14" s="48"/>
      <c r="S14" s="48"/>
      <c r="T14" s="48"/>
    </row>
    <row r="15" spans="1:20" ht="13.8" customHeight="1" x14ac:dyDescent="0.25">
      <c r="A15" s="48"/>
      <c r="B15" s="65"/>
      <c r="C15" s="61"/>
      <c r="D15" s="52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55"/>
      <c r="Q15" s="58"/>
      <c r="R15" s="48"/>
      <c r="S15" s="48"/>
      <c r="T15" s="48"/>
    </row>
    <row r="16" spans="1:20" ht="13.8" customHeight="1" x14ac:dyDescent="0.25">
      <c r="A16" s="48"/>
      <c r="B16" s="65"/>
      <c r="C16" s="61"/>
      <c r="D16" s="52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55"/>
      <c r="Q16" s="58"/>
      <c r="R16" s="48"/>
      <c r="S16" s="48"/>
      <c r="T16" s="48"/>
    </row>
    <row r="17" spans="1:20" ht="13.8" customHeight="1" x14ac:dyDescent="0.25">
      <c r="A17" s="48"/>
      <c r="B17" s="65"/>
      <c r="C17" s="61"/>
      <c r="D17" s="52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55"/>
      <c r="Q17" s="58"/>
      <c r="R17" s="48"/>
      <c r="S17" s="48"/>
      <c r="T17" s="48"/>
    </row>
    <row r="18" spans="1:20" ht="13.8" customHeight="1" x14ac:dyDescent="0.3">
      <c r="A18" s="48"/>
      <c r="B18" s="65"/>
      <c r="C18" s="61"/>
      <c r="D18" s="52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56"/>
      <c r="Q18" s="58"/>
      <c r="R18" s="48"/>
      <c r="S18" s="48"/>
      <c r="T18" s="48"/>
    </row>
    <row r="19" spans="1:20" ht="13.8" customHeight="1" x14ac:dyDescent="0.25">
      <c r="A19" s="49"/>
      <c r="B19" s="66"/>
      <c r="C19" s="62"/>
      <c r="D19" s="52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55"/>
      <c r="Q19" s="58"/>
      <c r="R19" s="48"/>
      <c r="S19" s="48"/>
      <c r="T19" s="48"/>
    </row>
    <row r="20" spans="1:20" ht="13.8" customHeight="1" x14ac:dyDescent="0.25">
      <c r="A20" s="49"/>
      <c r="B20" s="66"/>
      <c r="C20" s="62"/>
      <c r="D20" s="52"/>
      <c r="E20" s="78"/>
      <c r="F20" s="78"/>
      <c r="G20" s="78"/>
      <c r="H20" s="78"/>
      <c r="I20" s="78"/>
      <c r="J20" s="78"/>
      <c r="K20" s="78"/>
      <c r="L20" s="78"/>
      <c r="M20" s="78"/>
      <c r="N20" s="78"/>
      <c r="O20" s="78"/>
      <c r="P20" s="55"/>
      <c r="Q20" s="58"/>
      <c r="R20" s="48"/>
      <c r="S20" s="48"/>
      <c r="T20" s="48"/>
    </row>
    <row r="21" spans="1:20" ht="13.8" customHeight="1" x14ac:dyDescent="0.25">
      <c r="A21" s="49"/>
      <c r="B21" s="66"/>
      <c r="C21" s="62"/>
      <c r="D21" s="52"/>
      <c r="E21" s="78"/>
      <c r="F21" s="78"/>
      <c r="G21" s="78"/>
      <c r="H21" s="78"/>
      <c r="I21" s="78"/>
      <c r="J21" s="78"/>
      <c r="K21" s="78"/>
      <c r="L21" s="78"/>
      <c r="M21" s="78"/>
      <c r="N21" s="78"/>
      <c r="O21" s="78"/>
      <c r="P21" s="55"/>
      <c r="Q21" s="58"/>
      <c r="R21" s="48"/>
      <c r="S21" s="48"/>
      <c r="T21" s="48"/>
    </row>
    <row r="22" spans="1:20" ht="13.8" customHeight="1" x14ac:dyDescent="0.25">
      <c r="A22" s="49"/>
      <c r="B22" s="66"/>
      <c r="C22" s="62"/>
      <c r="D22" s="52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55"/>
      <c r="Q22" s="58"/>
      <c r="R22" s="48"/>
      <c r="S22" s="48"/>
      <c r="T22" s="48"/>
    </row>
    <row r="23" spans="1:20" ht="13.8" customHeight="1" x14ac:dyDescent="0.25">
      <c r="A23" s="49"/>
      <c r="B23" s="66"/>
      <c r="C23" s="62"/>
      <c r="D23" s="52"/>
      <c r="E23" s="48"/>
      <c r="F23" s="48"/>
      <c r="G23" s="48"/>
      <c r="H23" s="48"/>
      <c r="I23" s="48"/>
      <c r="J23" s="48"/>
      <c r="K23" s="48"/>
      <c r="L23" s="48"/>
      <c r="M23" s="50" t="s">
        <v>149</v>
      </c>
      <c r="N23" s="48"/>
      <c r="O23" s="48"/>
      <c r="P23" s="55"/>
      <c r="Q23" s="58"/>
      <c r="R23" s="48"/>
      <c r="S23" s="48"/>
      <c r="T23" s="48"/>
    </row>
    <row r="24" spans="1:20" ht="13.8" customHeight="1" x14ac:dyDescent="0.25">
      <c r="D24" s="52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55"/>
      <c r="Q24" s="58"/>
      <c r="R24" s="48"/>
      <c r="S24" s="48"/>
      <c r="T24" s="48"/>
    </row>
    <row r="25" spans="1:20" ht="13.8" customHeight="1" x14ac:dyDescent="0.25">
      <c r="D25" s="52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55"/>
      <c r="Q25" s="58"/>
      <c r="R25" s="48"/>
      <c r="S25" s="48"/>
      <c r="T25" s="48"/>
    </row>
    <row r="26" spans="1:20" ht="13.8" customHeight="1" x14ac:dyDescent="0.3">
      <c r="D26" s="52"/>
      <c r="E26" s="48"/>
      <c r="F26" s="48"/>
      <c r="G26" s="48"/>
      <c r="H26" s="48"/>
      <c r="I26" s="48"/>
      <c r="J26" s="48"/>
      <c r="K26"/>
      <c r="L26" s="48"/>
      <c r="M26" s="48"/>
      <c r="N26" s="48"/>
      <c r="O26" s="48"/>
      <c r="P26" s="55"/>
      <c r="Q26" s="58"/>
      <c r="R26" s="48"/>
      <c r="S26" s="48"/>
      <c r="T26" s="48"/>
    </row>
    <row r="27" spans="1:20" ht="13.8" customHeight="1" x14ac:dyDescent="0.25">
      <c r="D27" s="52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55"/>
      <c r="Q27" s="58"/>
      <c r="R27" s="48"/>
      <c r="S27" s="48"/>
      <c r="T27" s="48"/>
    </row>
  </sheetData>
  <sheetProtection algorithmName="SHA-512" hashValue="tvKh4pz4kO5GBOm2dAfnyiFBZ5FPuEIbfExbzyRJ0EWXWD/yEJxW2rABMUI97pRERybLY3LzlCzp89MCGnXauQ==" saltValue="0ORTEcjskL8dK8XEU6T48Q==" spinCount="100000" sheet="1" objects="1" scenarios="1" selectLockedCells="1" selectUnlockedCells="1"/>
  <mergeCells count="1">
    <mergeCell ref="E9:O2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C62B9-5BF8-4867-A4B5-4CD8EB3AE4DF}">
  <sheetPr codeName="Feuil13"/>
  <dimension ref="A1:K7"/>
  <sheetViews>
    <sheetView showGridLines="0" showRowColHeaders="0" workbookViewId="0">
      <selection activeCell="G15" sqref="G15"/>
    </sheetView>
  </sheetViews>
  <sheetFormatPr baseColWidth="10" defaultRowHeight="14.4" x14ac:dyDescent="0.3"/>
  <cols>
    <col min="1" max="1" width="14.109375" style="6" customWidth="1"/>
    <col min="2" max="2" width="18.33203125" style="28" customWidth="1"/>
    <col min="3" max="3" width="21.6640625" style="6" customWidth="1"/>
    <col min="4" max="4" width="25" style="6" customWidth="1"/>
    <col min="5" max="5" width="21.77734375" style="6" customWidth="1"/>
    <col min="6" max="6" width="20.77734375" style="6" customWidth="1"/>
    <col min="7" max="7" width="21.109375" style="8" customWidth="1"/>
    <col min="8" max="8" width="18.33203125" style="28" customWidth="1"/>
    <col min="9" max="9" width="19.5546875" customWidth="1"/>
  </cols>
  <sheetData>
    <row r="1" spans="1:11" ht="23.4" x14ac:dyDescent="0.45">
      <c r="A1" s="7" t="s">
        <v>4</v>
      </c>
      <c r="B1" s="27" t="s">
        <v>2</v>
      </c>
      <c r="C1" s="7" t="s">
        <v>29</v>
      </c>
      <c r="D1" s="7" t="s">
        <v>28</v>
      </c>
      <c r="E1" s="7" t="s">
        <v>39</v>
      </c>
      <c r="F1" s="7" t="s">
        <v>5</v>
      </c>
      <c r="G1" s="15" t="s">
        <v>3</v>
      </c>
      <c r="H1" s="27" t="s">
        <v>33</v>
      </c>
      <c r="I1" s="20">
        <f>SUM(B:B)</f>
        <v>0</v>
      </c>
      <c r="J1">
        <f>COUNTA(C:C)-1</f>
        <v>0</v>
      </c>
    </row>
    <row r="4" spans="1:11" ht="15.6" x14ac:dyDescent="0.3">
      <c r="J4" s="76">
        <f>COUNTA(A:A)</f>
        <v>1</v>
      </c>
    </row>
    <row r="5" spans="1:11" x14ac:dyDescent="0.3">
      <c r="J5">
        <v>17</v>
      </c>
      <c r="K5">
        <f>J4/J5</f>
        <v>5.8823529411764705E-2</v>
      </c>
    </row>
    <row r="7" spans="1:11" x14ac:dyDescent="0.3">
      <c r="J7" s="77">
        <f>MOD(J4,J5)</f>
        <v>1</v>
      </c>
    </row>
  </sheetData>
  <phoneticPr fontId="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A2DCC-09BA-4BE8-AFB1-2F4FF27C99C6}">
  <sheetPr codeName="Feuil14"/>
  <dimension ref="A1:V3"/>
  <sheetViews>
    <sheetView showGridLines="0" showRowColHeaders="0" topLeftCell="J1" workbookViewId="0">
      <selection activeCell="M4" sqref="M4"/>
    </sheetView>
  </sheetViews>
  <sheetFormatPr baseColWidth="10" defaultRowHeight="14.4" x14ac:dyDescent="0.3"/>
  <cols>
    <col min="1" max="1" width="18" bestFit="1" customWidth="1"/>
    <col min="2" max="2" width="22.33203125" bestFit="1" customWidth="1"/>
    <col min="3" max="3" width="11.88671875" bestFit="1" customWidth="1"/>
    <col min="4" max="4" width="7.33203125" bestFit="1" customWidth="1"/>
    <col min="5" max="5" width="5.88671875" bestFit="1" customWidth="1"/>
    <col min="6" max="6" width="11.88671875" bestFit="1" customWidth="1"/>
    <col min="8" max="8" width="27.109375" bestFit="1" customWidth="1"/>
    <col min="9" max="9" width="22.33203125" bestFit="1" customWidth="1"/>
    <col min="10" max="10" width="11.88671875" bestFit="1" customWidth="1"/>
    <col min="11" max="11" width="7.33203125" bestFit="1" customWidth="1"/>
    <col min="12" max="12" width="5.88671875" bestFit="1" customWidth="1"/>
    <col min="13" max="13" width="27.109375" bestFit="1" customWidth="1"/>
    <col min="14" max="14" width="22.33203125" bestFit="1" customWidth="1"/>
    <col min="15" max="15" width="11.88671875" bestFit="1" customWidth="1"/>
    <col min="16" max="16" width="7.33203125" bestFit="1" customWidth="1"/>
    <col min="17" max="17" width="27.109375" bestFit="1" customWidth="1"/>
    <col min="18" max="18" width="22.33203125" bestFit="1" customWidth="1"/>
    <col min="19" max="19" width="11.88671875" bestFit="1" customWidth="1"/>
    <col min="20" max="20" width="7.33203125" bestFit="1" customWidth="1"/>
    <col min="21" max="21" width="27.109375" bestFit="1" customWidth="1"/>
    <col min="22" max="22" width="22.33203125" bestFit="1" customWidth="1"/>
    <col min="23" max="23" width="11.88671875" bestFit="1" customWidth="1"/>
    <col min="24" max="24" width="7.33203125" bestFit="1" customWidth="1"/>
    <col min="25" max="25" width="5.88671875" bestFit="1" customWidth="1"/>
    <col min="26" max="26" width="11.88671875" bestFit="1" customWidth="1"/>
    <col min="27" max="27" width="5.5546875" bestFit="1" customWidth="1"/>
    <col min="28" max="28" width="19" bestFit="1" customWidth="1"/>
    <col min="29" max="29" width="9.109375" bestFit="1" customWidth="1"/>
    <col min="30" max="30" width="5.88671875" bestFit="1" customWidth="1"/>
    <col min="31" max="31" width="11.88671875" bestFit="1" customWidth="1"/>
  </cols>
  <sheetData>
    <row r="1" spans="1:22" x14ac:dyDescent="0.3">
      <c r="B1" s="16" t="s">
        <v>30</v>
      </c>
      <c r="H1" s="16" t="s">
        <v>34</v>
      </c>
      <c r="I1" s="16" t="s">
        <v>30</v>
      </c>
      <c r="M1" s="16" t="s">
        <v>34</v>
      </c>
      <c r="N1" s="16" t="s">
        <v>30</v>
      </c>
      <c r="Q1" s="16" t="s">
        <v>34</v>
      </c>
      <c r="R1" s="16" t="s">
        <v>30</v>
      </c>
      <c r="U1" s="16" t="s">
        <v>34</v>
      </c>
      <c r="V1" s="16" t="s">
        <v>30</v>
      </c>
    </row>
    <row r="2" spans="1:22" x14ac:dyDescent="0.3">
      <c r="B2" t="s">
        <v>14</v>
      </c>
      <c r="C2" t="s">
        <v>15</v>
      </c>
      <c r="H2" s="16" t="s">
        <v>13</v>
      </c>
      <c r="I2" t="s">
        <v>15</v>
      </c>
      <c r="M2" s="16" t="s">
        <v>13</v>
      </c>
      <c r="N2" t="s">
        <v>15</v>
      </c>
      <c r="Q2" s="16" t="s">
        <v>13</v>
      </c>
      <c r="R2" t="s">
        <v>15</v>
      </c>
      <c r="U2" s="16" t="s">
        <v>13</v>
      </c>
      <c r="V2" t="s">
        <v>15</v>
      </c>
    </row>
    <row r="3" spans="1:22" x14ac:dyDescent="0.3">
      <c r="A3" t="s">
        <v>12</v>
      </c>
      <c r="H3" s="17" t="s">
        <v>15</v>
      </c>
      <c r="M3" s="17" t="s">
        <v>15</v>
      </c>
      <c r="Q3" s="17" t="s">
        <v>15</v>
      </c>
      <c r="U3" s="17" t="s">
        <v>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239A2-9AA7-4D28-895B-381517AD2EA8}">
  <sheetPr codeName="Feuil10"/>
  <dimension ref="A2:B13"/>
  <sheetViews>
    <sheetView workbookViewId="0">
      <selection activeCell="E28" sqref="E28"/>
    </sheetView>
  </sheetViews>
  <sheetFormatPr baseColWidth="10" defaultRowHeight="14.4" x14ac:dyDescent="0.3"/>
  <sheetData>
    <row r="2" spans="1:2" x14ac:dyDescent="0.3">
      <c r="A2" s="11">
        <v>1</v>
      </c>
      <c r="B2" s="11" t="s">
        <v>16</v>
      </c>
    </row>
    <row r="3" spans="1:2" x14ac:dyDescent="0.3">
      <c r="A3" s="11">
        <v>2</v>
      </c>
      <c r="B3" s="11" t="s">
        <v>17</v>
      </c>
    </row>
    <row r="4" spans="1:2" x14ac:dyDescent="0.3">
      <c r="A4" s="11">
        <v>3</v>
      </c>
      <c r="B4" s="11" t="s">
        <v>18</v>
      </c>
    </row>
    <row r="5" spans="1:2" x14ac:dyDescent="0.3">
      <c r="A5" s="11">
        <v>4</v>
      </c>
      <c r="B5" s="11" t="s">
        <v>19</v>
      </c>
    </row>
    <row r="6" spans="1:2" x14ac:dyDescent="0.3">
      <c r="A6" s="11">
        <v>5</v>
      </c>
      <c r="B6" s="11" t="s">
        <v>20</v>
      </c>
    </row>
    <row r="7" spans="1:2" x14ac:dyDescent="0.3">
      <c r="A7" s="11">
        <v>6</v>
      </c>
      <c r="B7" s="11" t="s">
        <v>21</v>
      </c>
    </row>
    <row r="8" spans="1:2" x14ac:dyDescent="0.3">
      <c r="A8" s="11">
        <v>7</v>
      </c>
      <c r="B8" s="11" t="s">
        <v>22</v>
      </c>
    </row>
    <row r="9" spans="1:2" x14ac:dyDescent="0.3">
      <c r="A9" s="11">
        <v>8</v>
      </c>
      <c r="B9" s="11" t="s">
        <v>23</v>
      </c>
    </row>
    <row r="10" spans="1:2" x14ac:dyDescent="0.3">
      <c r="A10" s="11">
        <v>9</v>
      </c>
      <c r="B10" s="11" t="s">
        <v>24</v>
      </c>
    </row>
    <row r="11" spans="1:2" x14ac:dyDescent="0.3">
      <c r="A11" s="11">
        <v>10</v>
      </c>
      <c r="B11" s="11" t="s">
        <v>25</v>
      </c>
    </row>
    <row r="12" spans="1:2" x14ac:dyDescent="0.3">
      <c r="A12" s="11">
        <v>11</v>
      </c>
      <c r="B12" s="11" t="s">
        <v>26</v>
      </c>
    </row>
    <row r="13" spans="1:2" x14ac:dyDescent="0.3">
      <c r="A13" s="11">
        <v>12</v>
      </c>
      <c r="B13" s="11" t="s">
        <v>27</v>
      </c>
    </row>
  </sheetData>
  <phoneticPr fontId="1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E6C403-774F-4173-9896-29B40F936E0C}">
  <sheetPr codeName="Feuil6"/>
  <dimension ref="A1:C26"/>
  <sheetViews>
    <sheetView showRowColHeaders="0" workbookViewId="0">
      <selection activeCell="C24" sqref="C24"/>
    </sheetView>
  </sheetViews>
  <sheetFormatPr baseColWidth="10" defaultRowHeight="15.6" x14ac:dyDescent="0.3"/>
  <cols>
    <col min="1" max="1" width="11.5546875" style="2"/>
    <col min="2" max="2" width="41.44140625" style="2" customWidth="1"/>
  </cols>
  <sheetData>
    <row r="1" spans="1:3" x14ac:dyDescent="0.3">
      <c r="A1" s="3" t="s">
        <v>11</v>
      </c>
      <c r="B1" s="3" t="s">
        <v>10</v>
      </c>
      <c r="C1" s="3"/>
    </row>
    <row r="2" spans="1:3" x14ac:dyDescent="0.3">
      <c r="A2" s="2">
        <f>ROW()-1</f>
        <v>1</v>
      </c>
      <c r="B2" s="2" t="s">
        <v>56</v>
      </c>
      <c r="C2" s="2" t="s">
        <v>89</v>
      </c>
    </row>
    <row r="3" spans="1:3" x14ac:dyDescent="0.3">
      <c r="A3" s="2">
        <f t="shared" ref="A3:A22" si="0">ROW()-1</f>
        <v>2</v>
      </c>
      <c r="B3" s="2" t="s">
        <v>49</v>
      </c>
      <c r="C3" s="2" t="s">
        <v>90</v>
      </c>
    </row>
    <row r="4" spans="1:3" x14ac:dyDescent="0.3">
      <c r="A4" s="2">
        <f t="shared" si="0"/>
        <v>3</v>
      </c>
      <c r="B4" s="2" t="s">
        <v>40</v>
      </c>
      <c r="C4" s="2" t="s">
        <v>91</v>
      </c>
    </row>
    <row r="5" spans="1:3" x14ac:dyDescent="0.3">
      <c r="A5" s="2">
        <f t="shared" si="0"/>
        <v>4</v>
      </c>
      <c r="B5" s="2" t="s">
        <v>42</v>
      </c>
      <c r="C5" s="2" t="s">
        <v>92</v>
      </c>
    </row>
    <row r="6" spans="1:3" x14ac:dyDescent="0.3">
      <c r="A6" s="2">
        <f t="shared" si="0"/>
        <v>5</v>
      </c>
      <c r="B6" s="2" t="s">
        <v>83</v>
      </c>
      <c r="C6" s="2" t="s">
        <v>93</v>
      </c>
    </row>
    <row r="7" spans="1:3" x14ac:dyDescent="0.3">
      <c r="A7" s="2">
        <f t="shared" si="0"/>
        <v>6</v>
      </c>
      <c r="B7" s="2" t="s">
        <v>82</v>
      </c>
      <c r="C7" s="2" t="s">
        <v>94</v>
      </c>
    </row>
    <row r="8" spans="1:3" x14ac:dyDescent="0.3">
      <c r="A8" s="2">
        <f t="shared" si="0"/>
        <v>7</v>
      </c>
      <c r="B8" s="2" t="s">
        <v>144</v>
      </c>
      <c r="C8" s="2" t="s">
        <v>95</v>
      </c>
    </row>
    <row r="9" spans="1:3" x14ac:dyDescent="0.3">
      <c r="A9" s="2">
        <f t="shared" si="0"/>
        <v>8</v>
      </c>
      <c r="B9" s="2" t="s">
        <v>86</v>
      </c>
      <c r="C9" s="2" t="s">
        <v>96</v>
      </c>
    </row>
    <row r="10" spans="1:3" x14ac:dyDescent="0.3">
      <c r="A10" s="2">
        <f t="shared" si="0"/>
        <v>9</v>
      </c>
      <c r="B10" s="2" t="s">
        <v>43</v>
      </c>
      <c r="C10" s="2" t="s">
        <v>97</v>
      </c>
    </row>
    <row r="11" spans="1:3" x14ac:dyDescent="0.3">
      <c r="A11" s="2">
        <f t="shared" si="0"/>
        <v>10</v>
      </c>
      <c r="B11" s="2" t="s">
        <v>87</v>
      </c>
      <c r="C11" s="2" t="s">
        <v>98</v>
      </c>
    </row>
    <row r="12" spans="1:3" x14ac:dyDescent="0.3">
      <c r="A12" s="2">
        <f t="shared" si="0"/>
        <v>11</v>
      </c>
      <c r="B12" s="2" t="s">
        <v>41</v>
      </c>
      <c r="C12" s="2" t="s">
        <v>99</v>
      </c>
    </row>
    <row r="13" spans="1:3" x14ac:dyDescent="0.3">
      <c r="A13" s="2">
        <f t="shared" si="0"/>
        <v>12</v>
      </c>
      <c r="B13" s="2" t="s">
        <v>7</v>
      </c>
      <c r="C13" s="2" t="s">
        <v>100</v>
      </c>
    </row>
    <row r="14" spans="1:3" x14ac:dyDescent="0.3">
      <c r="A14" s="2">
        <f t="shared" si="0"/>
        <v>13</v>
      </c>
      <c r="B14" s="2" t="s">
        <v>9</v>
      </c>
      <c r="C14" s="2" t="s">
        <v>101</v>
      </c>
    </row>
    <row r="15" spans="1:3" x14ac:dyDescent="0.3">
      <c r="A15" s="2">
        <f t="shared" si="0"/>
        <v>14</v>
      </c>
      <c r="B15" s="2" t="s">
        <v>84</v>
      </c>
      <c r="C15" s="2" t="s">
        <v>11</v>
      </c>
    </row>
    <row r="16" spans="1:3" x14ac:dyDescent="0.3">
      <c r="A16" s="2">
        <f t="shared" si="0"/>
        <v>15</v>
      </c>
      <c r="B16" s="2" t="s">
        <v>143</v>
      </c>
      <c r="C16" s="2" t="s">
        <v>102</v>
      </c>
    </row>
    <row r="17" spans="1:3" x14ac:dyDescent="0.3">
      <c r="A17" s="2">
        <f t="shared" si="0"/>
        <v>16</v>
      </c>
      <c r="B17" s="2" t="s">
        <v>44</v>
      </c>
      <c r="C17" s="2" t="s">
        <v>103</v>
      </c>
    </row>
    <row r="18" spans="1:3" x14ac:dyDescent="0.3">
      <c r="A18" s="2">
        <f t="shared" si="0"/>
        <v>17</v>
      </c>
      <c r="B18" s="2" t="s">
        <v>88</v>
      </c>
      <c r="C18" s="2" t="s">
        <v>104</v>
      </c>
    </row>
    <row r="19" spans="1:3" x14ac:dyDescent="0.3">
      <c r="A19" s="2">
        <f t="shared" si="0"/>
        <v>18</v>
      </c>
      <c r="B19" s="2" t="s">
        <v>147</v>
      </c>
      <c r="C19" s="2" t="s">
        <v>105</v>
      </c>
    </row>
    <row r="20" spans="1:3" x14ac:dyDescent="0.3">
      <c r="A20" s="2">
        <f t="shared" si="0"/>
        <v>19</v>
      </c>
      <c r="B20" s="2" t="s">
        <v>145</v>
      </c>
      <c r="C20" s="2" t="s">
        <v>106</v>
      </c>
    </row>
    <row r="21" spans="1:3" x14ac:dyDescent="0.3">
      <c r="A21" s="2">
        <f t="shared" si="0"/>
        <v>20</v>
      </c>
      <c r="B21" s="2" t="s">
        <v>45</v>
      </c>
      <c r="C21" s="2" t="s">
        <v>107</v>
      </c>
    </row>
    <row r="22" spans="1:3" x14ac:dyDescent="0.3">
      <c r="A22" s="2">
        <f t="shared" si="0"/>
        <v>21</v>
      </c>
      <c r="B22" s="2" t="s">
        <v>6</v>
      </c>
      <c r="C22" s="2" t="s">
        <v>146</v>
      </c>
    </row>
    <row r="23" spans="1:3" x14ac:dyDescent="0.3">
      <c r="C23" s="2"/>
    </row>
    <row r="24" spans="1:3" x14ac:dyDescent="0.3">
      <c r="C24" s="2"/>
    </row>
    <row r="25" spans="1:3" x14ac:dyDescent="0.3">
      <c r="C25" s="2"/>
    </row>
    <row r="26" spans="1:3" x14ac:dyDescent="0.3">
      <c r="C26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856B7-F0C4-43B8-B974-E5E4A230B468}">
  <sheetPr codeName="Feuil8"/>
  <dimension ref="A1:O25"/>
  <sheetViews>
    <sheetView showGridLines="0" showRowColHeaders="0" zoomScaleNormal="100" workbookViewId="0">
      <selection activeCell="Q14" sqref="Q14"/>
    </sheetView>
  </sheetViews>
  <sheetFormatPr baseColWidth="10" defaultRowHeight="14.4" x14ac:dyDescent="0.3"/>
  <cols>
    <col min="1" max="1" width="3.33203125" style="37" customWidth="1"/>
    <col min="2" max="16384" width="11.5546875" style="37"/>
  </cols>
  <sheetData>
    <row r="1" spans="1:15" s="71" customFormat="1" ht="36" x14ac:dyDescent="0.65">
      <c r="A1" s="72"/>
      <c r="B1" s="70" t="s">
        <v>148</v>
      </c>
    </row>
    <row r="2" spans="1:15" x14ac:dyDescent="0.3">
      <c r="O2" s="67"/>
    </row>
    <row r="20" spans="2:11" ht="14.4" customHeight="1" x14ac:dyDescent="1.1000000000000001">
      <c r="B20" s="68"/>
      <c r="C20" s="68"/>
      <c r="D20" s="68"/>
      <c r="E20" s="68"/>
      <c r="F20" s="68"/>
      <c r="G20" s="68"/>
      <c r="H20" s="68"/>
      <c r="J20" s="68"/>
      <c r="K20" s="68"/>
    </row>
    <row r="21" spans="2:11" ht="13.8" customHeight="1" x14ac:dyDescent="1.1000000000000001">
      <c r="B21" s="68"/>
      <c r="C21" s="68"/>
      <c r="D21" s="68"/>
      <c r="E21" s="68"/>
      <c r="F21" s="68"/>
      <c r="G21" s="68"/>
      <c r="H21" s="68"/>
      <c r="J21" s="68"/>
      <c r="K21" s="68"/>
    </row>
    <row r="22" spans="2:11" ht="14.4" customHeight="1" x14ac:dyDescent="1.1000000000000001">
      <c r="B22" s="68"/>
      <c r="C22" s="68"/>
      <c r="D22" s="68"/>
      <c r="E22" s="68"/>
      <c r="F22" s="68"/>
      <c r="G22" s="68"/>
      <c r="H22" s="68"/>
      <c r="I22" s="68"/>
      <c r="J22" s="68"/>
      <c r="K22" s="68"/>
    </row>
    <row r="23" spans="2:11" ht="14.4" customHeight="1" x14ac:dyDescent="1.1000000000000001">
      <c r="B23" s="68"/>
      <c r="C23" s="68"/>
      <c r="D23" s="68"/>
      <c r="E23" s="68"/>
      <c r="F23" s="68"/>
      <c r="G23" s="68"/>
      <c r="H23" s="68"/>
      <c r="I23" s="68"/>
      <c r="J23" s="68"/>
      <c r="K23" s="68"/>
    </row>
    <row r="24" spans="2:11" ht="14.4" customHeight="1" x14ac:dyDescent="1.1000000000000001">
      <c r="B24" s="68"/>
      <c r="C24" s="68"/>
      <c r="D24" s="68"/>
      <c r="E24" s="68"/>
      <c r="F24" s="68"/>
      <c r="G24" s="68"/>
      <c r="H24" s="68"/>
      <c r="I24" s="68"/>
      <c r="J24" s="68"/>
      <c r="K24" s="68"/>
    </row>
    <row r="25" spans="2:11" x14ac:dyDescent="0.3">
      <c r="B25" s="69"/>
      <c r="D25" s="67"/>
    </row>
  </sheetData>
  <sheetProtection algorithmName="SHA-512" hashValue="gcQAmWVwDP3NKBMFQ3ueqZy0Qbw9Y/QOmBmP6GjHNku6ROdwRSSBNm2WAMzy6g76xI2vyd68SL2sZulh+3+ACg==" saltValue="CyO0Nf+BVmeet0ffqAQPRQ==" spinCount="100000" sheet="1" selectLockedCells="1" selectUnlockedCells="1"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CAFD5-3CD1-4EF0-977E-8C556305937B}">
  <sheetPr codeName="Feuil7"/>
  <dimension ref="A1:B2"/>
  <sheetViews>
    <sheetView showGridLines="0" showRowColHeaders="0" topLeftCell="B1" zoomScaleNormal="100" workbookViewId="0">
      <selection activeCell="S31" sqref="S31"/>
    </sheetView>
  </sheetViews>
  <sheetFormatPr baseColWidth="10" defaultRowHeight="14.4" x14ac:dyDescent="0.3"/>
  <cols>
    <col min="1" max="1" width="3.5546875" style="40" customWidth="1"/>
  </cols>
  <sheetData>
    <row r="1" spans="1:2" s="39" customFormat="1" ht="35.4" customHeight="1" x14ac:dyDescent="0.65">
      <c r="A1" s="41"/>
      <c r="B1" s="42" t="s">
        <v>140</v>
      </c>
    </row>
    <row r="2" spans="1:2" ht="35.4" customHeight="1" x14ac:dyDescent="0.3"/>
  </sheetData>
  <sheetProtection algorithmName="SHA-512" hashValue="ekqahqkfoGOkyqheUmX8P923dNQNUirMXdV8wWS0pIm4XtfCRH0xE0lH5lilska6WEuXKGrA4VDKgFQpJST2qA==" saltValue="7psAuAJR+BT9JioNG0naHw==" spinCount="100000" sheet="1" selectLockedCells="1" selectUnlockedCells="1"/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7C071-E13D-4B32-A226-7B91FAC93E6A}">
  <sheetPr codeName="Feuil12">
    <pageSetUpPr fitToPage="1"/>
  </sheetPr>
  <dimension ref="A1:L73"/>
  <sheetViews>
    <sheetView showGridLines="0" showRowColHeaders="0" zoomScale="110" zoomScaleNormal="110" zoomScaleSheetLayoutView="110" zoomScalePageLayoutView="110" workbookViewId="0">
      <selection activeCell="L150" sqref="L150"/>
    </sheetView>
  </sheetViews>
  <sheetFormatPr baseColWidth="10" defaultRowHeight="15.6" x14ac:dyDescent="0.3"/>
  <cols>
    <col min="1" max="1" width="3" style="10" customWidth="1"/>
    <col min="2" max="2" width="35" style="10" customWidth="1"/>
    <col min="3" max="3" width="1.88671875" style="10" customWidth="1"/>
    <col min="4" max="4" width="35" style="13" customWidth="1"/>
    <col min="5" max="5" width="1.88671875" style="10" customWidth="1"/>
    <col min="6" max="6" width="30.33203125" style="13" customWidth="1"/>
    <col min="7" max="7" width="1.88671875" style="10" customWidth="1"/>
    <col min="8" max="8" width="33.44140625" style="13" customWidth="1"/>
    <col min="9" max="9" width="1.88671875" style="10" customWidth="1"/>
    <col min="10" max="10" width="24.44140625" style="13" customWidth="1"/>
    <col min="11" max="16384" width="11.5546875" style="10"/>
  </cols>
  <sheetData>
    <row r="1" spans="1:12" ht="7.2" customHeight="1" x14ac:dyDescent="0.3"/>
    <row r="2" spans="1:12" s="74" customFormat="1" ht="51" customHeight="1" x14ac:dyDescent="0.85">
      <c r="A2" s="9"/>
      <c r="B2" s="18" t="s">
        <v>168</v>
      </c>
      <c r="C2" s="9"/>
      <c r="D2" s="26"/>
      <c r="E2" s="9"/>
      <c r="F2" s="26"/>
      <c r="G2" s="9"/>
      <c r="H2" s="37"/>
      <c r="I2" s="9"/>
      <c r="J2" s="14"/>
      <c r="K2" s="37"/>
      <c r="L2" s="9"/>
    </row>
    <row r="3" spans="1:12" ht="10.8" customHeight="1" x14ac:dyDescent="0.6">
      <c r="B3" s="23"/>
      <c r="C3" s="23"/>
      <c r="D3" s="24"/>
      <c r="E3" s="23"/>
      <c r="F3" s="24"/>
      <c r="J3" s="12"/>
    </row>
    <row r="4" spans="1:12" ht="21" x14ac:dyDescent="0.6">
      <c r="B4" s="21" t="s">
        <v>139</v>
      </c>
      <c r="C4" s="22"/>
      <c r="D4" s="21" t="s">
        <v>31</v>
      </c>
      <c r="E4" s="22"/>
      <c r="F4" s="21" t="s">
        <v>32</v>
      </c>
      <c r="J4" s="12"/>
    </row>
    <row r="5" spans="1:12" ht="4.2" customHeight="1" x14ac:dyDescent="0.6">
      <c r="B5" s="22"/>
      <c r="C5" s="22"/>
      <c r="D5" s="19"/>
      <c r="E5" s="22"/>
      <c r="F5" s="22"/>
      <c r="J5" s="12"/>
    </row>
    <row r="6" spans="1:12" ht="21" x14ac:dyDescent="0.6">
      <c r="B6" s="25" t="e">
        <f>-GETPIVOTDATA("Montant",TBCroisé!$A$1,"Type d'opération","Charge")</f>
        <v>#REF!</v>
      </c>
      <c r="D6" s="25" t="e">
        <f>GETPIVOTDATA("Montant",TBCroisé!$A$1,"Type d'opération","Revenu")</f>
        <v>#REF!</v>
      </c>
      <c r="F6" s="25" t="e">
        <f>-GETPIVOTDATA("Montant",TBCroisé!$A$1,"Type d'opération","Epargne")</f>
        <v>#REF!</v>
      </c>
      <c r="J6" s="12"/>
    </row>
    <row r="7" spans="1:12" ht="21" x14ac:dyDescent="0.6">
      <c r="B7" s="32" t="e">
        <f>CONCATENATE("Il vous reste ",B43," dans vos revenus disponibles")</f>
        <v>#REF!</v>
      </c>
      <c r="J7" s="12"/>
    </row>
    <row r="8" spans="1:12" ht="21" x14ac:dyDescent="0.6">
      <c r="B8" s="13"/>
      <c r="J8" s="12"/>
    </row>
    <row r="9" spans="1:12" ht="21" x14ac:dyDescent="0.6">
      <c r="B9" s="13"/>
      <c r="J9" s="12"/>
    </row>
    <row r="10" spans="1:12" ht="21" x14ac:dyDescent="0.6">
      <c r="B10" s="13"/>
      <c r="J10" s="12"/>
    </row>
    <row r="11" spans="1:12" ht="21" x14ac:dyDescent="0.6">
      <c r="B11" s="13"/>
      <c r="J11" s="12"/>
    </row>
    <row r="12" spans="1:12" ht="21" x14ac:dyDescent="0.6">
      <c r="B12" s="13"/>
      <c r="J12" s="12"/>
    </row>
    <row r="13" spans="1:12" ht="21" x14ac:dyDescent="0.6">
      <c r="B13" s="13"/>
      <c r="J13" s="12"/>
    </row>
    <row r="14" spans="1:12" ht="21" x14ac:dyDescent="0.6">
      <c r="B14" s="13"/>
      <c r="J14" s="12"/>
    </row>
    <row r="15" spans="1:12" ht="21" x14ac:dyDescent="0.6">
      <c r="B15" s="13"/>
      <c r="J15" s="12"/>
    </row>
    <row r="16" spans="1:12" ht="21" x14ac:dyDescent="0.6">
      <c r="B16" s="13"/>
      <c r="J16" s="12"/>
    </row>
    <row r="17" spans="2:10" ht="21" x14ac:dyDescent="0.6">
      <c r="B17" s="13"/>
      <c r="J17" s="12"/>
    </row>
    <row r="18" spans="2:10" ht="21" x14ac:dyDescent="0.6">
      <c r="B18" s="13"/>
      <c r="J18" s="12"/>
    </row>
    <row r="19" spans="2:10" ht="21" x14ac:dyDescent="0.6">
      <c r="B19" s="13"/>
      <c r="J19" s="12"/>
    </row>
    <row r="20" spans="2:10" ht="21" x14ac:dyDescent="0.6">
      <c r="B20" s="13"/>
      <c r="J20" s="12"/>
    </row>
    <row r="21" spans="2:10" ht="21" x14ac:dyDescent="0.6">
      <c r="B21" s="13"/>
      <c r="J21" s="12"/>
    </row>
    <row r="22" spans="2:10" ht="21" x14ac:dyDescent="0.6">
      <c r="B22" s="13"/>
      <c r="J22" s="12"/>
    </row>
    <row r="23" spans="2:10" ht="21" x14ac:dyDescent="0.6">
      <c r="B23" s="13"/>
      <c r="J23" s="12"/>
    </row>
    <row r="24" spans="2:10" ht="21" x14ac:dyDescent="0.6">
      <c r="B24" s="13"/>
      <c r="J24" s="12"/>
    </row>
    <row r="25" spans="2:10" ht="21" x14ac:dyDescent="0.6">
      <c r="B25" s="13"/>
      <c r="J25" s="12"/>
    </row>
    <row r="26" spans="2:10" ht="21" x14ac:dyDescent="0.6">
      <c r="B26" s="13"/>
      <c r="J26" s="12"/>
    </row>
    <row r="27" spans="2:10" ht="21" x14ac:dyDescent="0.6">
      <c r="B27" s="13"/>
      <c r="J27" s="12"/>
    </row>
    <row r="28" spans="2:10" ht="21" x14ac:dyDescent="0.6">
      <c r="B28" s="13"/>
      <c r="J28" s="12"/>
    </row>
    <row r="29" spans="2:10" ht="21" x14ac:dyDescent="0.6">
      <c r="B29" s="13"/>
      <c r="J29" s="12"/>
    </row>
    <row r="30" spans="2:10" ht="21" x14ac:dyDescent="0.6">
      <c r="B30" s="13"/>
      <c r="J30" s="12"/>
    </row>
    <row r="31" spans="2:10" ht="21" x14ac:dyDescent="0.6">
      <c r="B31" s="13"/>
      <c r="J31" s="12"/>
    </row>
    <row r="32" spans="2:10" ht="21" x14ac:dyDescent="0.6">
      <c r="B32" s="13"/>
      <c r="J32" s="12"/>
    </row>
    <row r="33" spans="2:10" ht="21" x14ac:dyDescent="0.6">
      <c r="B33" s="13"/>
      <c r="J33" s="12"/>
    </row>
    <row r="34" spans="2:10" ht="21" x14ac:dyDescent="0.6">
      <c r="B34" s="13"/>
      <c r="J34" s="12"/>
    </row>
    <row r="35" spans="2:10" ht="21" x14ac:dyDescent="0.6">
      <c r="B35" s="13"/>
      <c r="J35" s="12"/>
    </row>
    <row r="36" spans="2:10" ht="21" x14ac:dyDescent="0.6">
      <c r="B36" s="13"/>
      <c r="J36" s="12"/>
    </row>
    <row r="37" spans="2:10" ht="21" x14ac:dyDescent="0.6">
      <c r="B37" s="13"/>
      <c r="J37" s="12"/>
    </row>
    <row r="38" spans="2:10" ht="21" x14ac:dyDescent="0.6">
      <c r="B38" s="13"/>
      <c r="J38" s="12"/>
    </row>
    <row r="39" spans="2:10" ht="21" x14ac:dyDescent="0.6">
      <c r="B39" s="13"/>
      <c r="J39" s="12"/>
    </row>
    <row r="40" spans="2:10" ht="21" x14ac:dyDescent="0.6">
      <c r="B40" s="13"/>
      <c r="J40" s="12"/>
    </row>
    <row r="41" spans="2:10" ht="21" x14ac:dyDescent="0.6">
      <c r="B41" s="13"/>
      <c r="J41" s="12"/>
    </row>
    <row r="42" spans="2:10" ht="21" x14ac:dyDescent="0.6">
      <c r="B42" s="31"/>
      <c r="D42" s="29"/>
      <c r="J42" s="12"/>
    </row>
    <row r="43" spans="2:10" ht="21" x14ac:dyDescent="0.6">
      <c r="B43" s="30" t="e">
        <f>D6-F6-B6</f>
        <v>#REF!</v>
      </c>
      <c r="J43" s="12"/>
    </row>
    <row r="44" spans="2:10" ht="21" x14ac:dyDescent="0.6">
      <c r="B44" s="13"/>
      <c r="J44" s="12"/>
    </row>
    <row r="45" spans="2:10" ht="21" x14ac:dyDescent="0.6">
      <c r="B45" s="13"/>
      <c r="J45" s="12"/>
    </row>
    <row r="46" spans="2:10" ht="21" x14ac:dyDescent="0.6">
      <c r="B46" s="13"/>
      <c r="J46" s="12"/>
    </row>
    <row r="47" spans="2:10" ht="21" x14ac:dyDescent="0.6">
      <c r="J47" s="12"/>
    </row>
    <row r="48" spans="2:10" ht="21" x14ac:dyDescent="0.6">
      <c r="J48" s="12"/>
    </row>
    <row r="49" spans="10:10" ht="21" x14ac:dyDescent="0.6">
      <c r="J49" s="12"/>
    </row>
    <row r="50" spans="10:10" ht="21" x14ac:dyDescent="0.6">
      <c r="J50" s="12"/>
    </row>
    <row r="51" spans="10:10" ht="21" x14ac:dyDescent="0.6">
      <c r="J51" s="12"/>
    </row>
    <row r="52" spans="10:10" ht="21" x14ac:dyDescent="0.6">
      <c r="J52" s="12"/>
    </row>
    <row r="53" spans="10:10" ht="21" x14ac:dyDescent="0.6">
      <c r="J53" s="12"/>
    </row>
    <row r="54" spans="10:10" ht="21" x14ac:dyDescent="0.6">
      <c r="J54" s="12"/>
    </row>
    <row r="55" spans="10:10" ht="21" x14ac:dyDescent="0.6">
      <c r="J55" s="12"/>
    </row>
    <row r="56" spans="10:10" ht="21" x14ac:dyDescent="0.6">
      <c r="J56" s="12"/>
    </row>
    <row r="57" spans="10:10" ht="21" x14ac:dyDescent="0.6">
      <c r="J57" s="12"/>
    </row>
    <row r="58" spans="10:10" ht="21" x14ac:dyDescent="0.6">
      <c r="J58" s="12"/>
    </row>
    <row r="59" spans="10:10" ht="21" x14ac:dyDescent="0.6">
      <c r="J59" s="12"/>
    </row>
    <row r="60" spans="10:10" ht="21" x14ac:dyDescent="0.6">
      <c r="J60" s="12"/>
    </row>
    <row r="61" spans="10:10" ht="21" x14ac:dyDescent="0.6">
      <c r="J61" s="12"/>
    </row>
    <row r="62" spans="10:10" ht="21" x14ac:dyDescent="0.6">
      <c r="J62" s="12"/>
    </row>
    <row r="63" spans="10:10" ht="21" x14ac:dyDescent="0.6">
      <c r="J63" s="12"/>
    </row>
    <row r="64" spans="10:10" ht="21" x14ac:dyDescent="0.6">
      <c r="J64" s="12"/>
    </row>
    <row r="65" spans="10:10" ht="21" x14ac:dyDescent="0.6">
      <c r="J65" s="12"/>
    </row>
    <row r="66" spans="10:10" ht="21" x14ac:dyDescent="0.6">
      <c r="J66" s="12"/>
    </row>
    <row r="67" spans="10:10" ht="21" x14ac:dyDescent="0.6">
      <c r="J67" s="12"/>
    </row>
    <row r="68" spans="10:10" ht="21" x14ac:dyDescent="0.6">
      <c r="J68" s="12"/>
    </row>
    <row r="69" spans="10:10" ht="21" x14ac:dyDescent="0.6">
      <c r="J69" s="12"/>
    </row>
    <row r="70" spans="10:10" ht="21" x14ac:dyDescent="0.6">
      <c r="J70" s="12"/>
    </row>
    <row r="71" spans="10:10" ht="21" x14ac:dyDescent="0.6">
      <c r="J71" s="12"/>
    </row>
    <row r="72" spans="10:10" ht="21" x14ac:dyDescent="0.6">
      <c r="J72" s="12"/>
    </row>
    <row r="73" spans="10:10" ht="21" x14ac:dyDescent="0.6">
      <c r="J73" s="12"/>
    </row>
  </sheetData>
  <sheetProtection algorithmName="SHA-512" hashValue="ubd2AgrOFzA6+OB67Xw1CzzSEk+iJFbK/yKqqwBYVlquYviVpTuHMpIYj3i+7GrCuFQoqYD+G42bf7gjl7mKcA==" saltValue="FRFYGxPDGoDK1gb6i2pYqA==" spinCount="100000" sheet="1" objects="1" scenarios="1" selectLockedCells="1" selectUnlockedCells="1"/>
  <pageMargins left="3.937007874015748E-2" right="0" top="0" bottom="0.15748031496062992" header="0" footer="0.31496062992125984"/>
  <pageSetup paperSize="9" scale="54" fitToHeight="0" orientation="portrait" r:id="rId1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C11F2-089D-4CD2-A206-02E0E5CFC817}">
  <sheetPr codeName="Feuil9"/>
  <dimension ref="A1:R30"/>
  <sheetViews>
    <sheetView showGridLines="0" showRowColHeaders="0" zoomScaleNormal="100" workbookViewId="0">
      <selection activeCell="I7" sqref="I7"/>
    </sheetView>
  </sheetViews>
  <sheetFormatPr baseColWidth="10" defaultRowHeight="14.4" x14ac:dyDescent="0.3"/>
  <cols>
    <col min="1" max="1" width="3.33203125" style="37" customWidth="1"/>
    <col min="2" max="16384" width="11.5546875" style="37"/>
  </cols>
  <sheetData>
    <row r="1" spans="1:15" s="44" customFormat="1" ht="36" x14ac:dyDescent="0.65">
      <c r="A1" s="72"/>
      <c r="B1" s="43" t="s">
        <v>141</v>
      </c>
    </row>
    <row r="2" spans="1:15" x14ac:dyDescent="0.3">
      <c r="O2" s="67"/>
    </row>
    <row r="20" spans="2:18" ht="14.4" customHeight="1" x14ac:dyDescent="1.1000000000000001">
      <c r="B20" s="68"/>
      <c r="C20" s="68"/>
      <c r="D20" s="68"/>
      <c r="E20" s="68"/>
      <c r="F20" s="68"/>
      <c r="G20" s="68"/>
      <c r="H20" s="68"/>
      <c r="I20" s="68"/>
      <c r="J20" s="68"/>
      <c r="K20" s="68"/>
    </row>
    <row r="21" spans="2:18" ht="14.4" customHeight="1" x14ac:dyDescent="1.1000000000000001">
      <c r="B21" s="68"/>
      <c r="C21" s="68"/>
      <c r="D21" s="68"/>
      <c r="E21" s="68"/>
      <c r="F21" s="68"/>
      <c r="G21" s="68"/>
      <c r="H21" s="68"/>
      <c r="I21" s="68"/>
      <c r="J21" s="68"/>
      <c r="K21" s="68"/>
    </row>
    <row r="22" spans="2:18" ht="14.4" customHeight="1" x14ac:dyDescent="1.1000000000000001">
      <c r="B22" s="68"/>
      <c r="C22" s="68"/>
      <c r="D22" s="68"/>
      <c r="E22" s="68"/>
      <c r="F22" s="68"/>
      <c r="G22" s="68"/>
      <c r="H22" s="68"/>
      <c r="I22" s="68"/>
      <c r="J22" s="68"/>
      <c r="K22" s="68"/>
    </row>
    <row r="23" spans="2:18" ht="14.4" customHeight="1" x14ac:dyDescent="1.1000000000000001">
      <c r="B23" s="68"/>
      <c r="C23" s="68"/>
      <c r="D23" s="68"/>
      <c r="E23" s="68"/>
      <c r="F23" s="68"/>
      <c r="G23" s="68"/>
      <c r="H23" s="68"/>
      <c r="I23" s="68"/>
      <c r="J23" s="68"/>
      <c r="K23" s="68"/>
    </row>
    <row r="24" spans="2:18" ht="14.4" customHeight="1" x14ac:dyDescent="1.1000000000000001">
      <c r="B24" s="68"/>
      <c r="C24" s="68"/>
      <c r="D24" s="68"/>
      <c r="E24" s="68"/>
      <c r="F24" s="68"/>
      <c r="G24" s="68"/>
      <c r="H24" s="68"/>
      <c r="I24" s="68"/>
      <c r="J24" s="68"/>
      <c r="K24" s="68"/>
    </row>
    <row r="25" spans="2:18" x14ac:dyDescent="0.3">
      <c r="B25" s="69"/>
      <c r="D25" s="67"/>
    </row>
    <row r="26" spans="2:18" ht="14.4" customHeight="1" x14ac:dyDescent="0.3">
      <c r="B26" s="75"/>
      <c r="C26" s="75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5"/>
      <c r="O26" s="75"/>
      <c r="P26" s="75"/>
      <c r="Q26" s="75"/>
      <c r="R26" s="75"/>
    </row>
    <row r="27" spans="2:18" ht="14.4" customHeight="1" x14ac:dyDescent="0.3">
      <c r="B27" s="75"/>
      <c r="C27" s="75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5"/>
      <c r="P27" s="75"/>
      <c r="Q27" s="75"/>
      <c r="R27" s="75"/>
    </row>
    <row r="28" spans="2:18" ht="14.4" customHeight="1" x14ac:dyDescent="0.3">
      <c r="B28" s="75"/>
      <c r="C28" s="7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75"/>
    </row>
    <row r="29" spans="2:18" ht="14.4" customHeight="1" x14ac:dyDescent="0.3">
      <c r="B29" s="75"/>
      <c r="C29" s="75"/>
      <c r="D29" s="75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75"/>
    </row>
    <row r="30" spans="2:18" ht="14.4" customHeight="1" x14ac:dyDescent="0.3">
      <c r="B30" s="75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</row>
  </sheetData>
  <sheetProtection algorithmName="SHA-512" hashValue="TRUfaZ9LOZEiL88KYXnynlD9pb7Tj/jvA6ZrOFmwjY/DEQvUjux5PeRYfFfBViw+ytAQTYB5Ir+O4HtrDLdwbQ==" saltValue="Eaam04I1lq8uWR6DjykY9g==" spinCount="100000" sheet="1" objects="1" scenarios="1" selectLockedCells="1" selectUnlockedCells="1"/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E602B0-3B7F-451D-9FCB-ACCF18BA2C67}">
  <sheetPr codeName="Feuil5"/>
  <dimension ref="A1:K3"/>
  <sheetViews>
    <sheetView showGridLines="0" showRowColHeaders="0" workbookViewId="0">
      <selection activeCell="E6" sqref="E6"/>
    </sheetView>
  </sheetViews>
  <sheetFormatPr baseColWidth="10" defaultRowHeight="14.4" x14ac:dyDescent="0.3"/>
  <cols>
    <col min="2" max="2" width="18.5546875" customWidth="1"/>
  </cols>
  <sheetData>
    <row r="1" spans="1:11" ht="18" x14ac:dyDescent="0.35">
      <c r="A1" s="11" t="s">
        <v>35</v>
      </c>
      <c r="B1" s="11" t="s">
        <v>36</v>
      </c>
      <c r="C1" s="11" t="s">
        <v>37</v>
      </c>
      <c r="D1" s="11" t="s">
        <v>38</v>
      </c>
      <c r="G1" s="33"/>
      <c r="H1" s="34"/>
      <c r="I1" s="34"/>
      <c r="J1" s="35"/>
    </row>
    <row r="2" spans="1:11" x14ac:dyDescent="0.3">
      <c r="A2" s="11" t="s">
        <v>184</v>
      </c>
      <c r="B2" s="11" t="s">
        <v>141</v>
      </c>
      <c r="C2" s="11">
        <v>12345</v>
      </c>
      <c r="D2" s="73"/>
      <c r="E2" t="s">
        <v>185</v>
      </c>
      <c r="J2" s="35"/>
    </row>
    <row r="3" spans="1:11" x14ac:dyDescent="0.3">
      <c r="I3" s="36"/>
      <c r="K3" s="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Excel_My_Budget</vt:lpstr>
      <vt:lpstr>TBmois</vt:lpstr>
      <vt:lpstr>Statistiques!Zone_d_impression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Meryem BEN LAHBIB</dc:creator>
  <cp:lastModifiedBy>Meryem BEN LAHBIB</cp:lastModifiedBy>
  <cp:lastPrinted>2024-04-19T09:19:48Z</cp:lastPrinted>
  <dcterms:created xsi:type="dcterms:W3CDTF">2023-11-02T09:35:32Z</dcterms:created>
  <dcterms:modified xsi:type="dcterms:W3CDTF">2024-04-26T20:29:34Z</dcterms:modified>
</cp:coreProperties>
</file>