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hidePivotFieldList="1" defaultThemeVersion="166925"/>
  <mc:AlternateContent xmlns:mc="http://schemas.openxmlformats.org/markup-compatibility/2006">
    <mc:Choice Requires="x15">
      <x15ac:absPath xmlns:x15ac="http://schemas.microsoft.com/office/spreadsheetml/2010/11/ac" url="C:\Users\LENOVO\Desktop\Test Excel My Sales\"/>
    </mc:Choice>
  </mc:AlternateContent>
  <xr:revisionPtr revIDLastSave="0" documentId="13_ncr:1_{E8F5E2F6-CDE3-4C8B-9B54-609BD172EB55}" xr6:coauthVersionLast="47" xr6:coauthVersionMax="47" xr10:uidLastSave="{00000000-0000-0000-0000-000000000000}"/>
  <bookViews>
    <workbookView xWindow="-108" yWindow="-108" windowWidth="23256" windowHeight="12576" firstSheet="5" activeTab="5" xr2:uid="{DC48B787-0374-41E8-87A4-B74F5A6EE308}"/>
  </bookViews>
  <sheets>
    <sheet name="Admin_User" sheetId="45" state="veryHidden" r:id="rId1"/>
    <sheet name="Excel_My_Sales" sheetId="21" state="veryHidden" r:id="rId2"/>
    <sheet name="Conditions" sheetId="46" state="veryHidden" r:id="rId3"/>
    <sheet name="ON_OFF" sheetId="47" state="veryHidden" r:id="rId4"/>
    <sheet name="Online" sheetId="43" state="veryHidden" r:id="rId5"/>
    <sheet name="Home" sheetId="33" r:id="rId6"/>
    <sheet name="Entreprise_Info" sheetId="44" state="veryHidden" r:id="rId7"/>
    <sheet name="SAC" sheetId="26" state="veryHidden" r:id="rId8"/>
    <sheet name="Banque" sheetId="27" state="veryHidden" r:id="rId9"/>
    <sheet name="Catégorie" sheetId="28" state="veryHidden" r:id="rId10"/>
    <sheet name="Unité" sheetId="29" state="veryHidden" r:id="rId11"/>
    <sheet name="TVA" sheetId="24" state="veryHidden" r:id="rId12"/>
    <sheet name="MP" sheetId="23" state="veryHidden" r:id="rId13"/>
    <sheet name="CP" sheetId="22" state="veryHidden" r:id="rId14"/>
    <sheet name="PFV" sheetId="8" state="veryHidden" r:id="rId15"/>
    <sheet name="DFV" sheetId="7" state="veryHidden" r:id="rId16"/>
    <sheet name="Statistiques" sheetId="38" state="veryHidden" r:id="rId17"/>
    <sheet name="FV" sheetId="20" state="veryHidden" r:id="rId18"/>
    <sheet name="TBCroisé" sheetId="42" state="veryHidden" r:id="rId19"/>
    <sheet name="PaiementV" sheetId="30" state="veryHidden" r:id="rId20"/>
    <sheet name="FactureV" sheetId="18" state="veryHidden" r:id="rId21"/>
    <sheet name="FiltrageDFV" sheetId="31" state="veryHidden" r:id="rId22"/>
    <sheet name="Filtrage_Frs" sheetId="35" state="veryHidden" r:id="rId23"/>
    <sheet name="Fiche_FRS" sheetId="36" state="veryHidden" r:id="rId24"/>
    <sheet name="Article" sheetId="9" state="veryHidden" r:id="rId25"/>
    <sheet name="Liste" sheetId="15" state="veryHidden" r:id="rId26"/>
    <sheet name="Client" sheetId="11" state="veryHidden" r:id="rId27"/>
  </sheets>
  <definedNames>
    <definedName name="_xlnm._FilterDatabase" localSheetId="15" hidden="1">DFV!$A$1:$L$5</definedName>
    <definedName name="_xlnm._FilterDatabase" localSheetId="17" hidden="1">FV!$A$1:$U$3</definedName>
    <definedName name="_xlnm._FilterDatabase" localSheetId="14" hidden="1">PFV!$A$1:$U$1</definedName>
    <definedName name="ART">Article!$A:$L</definedName>
    <definedName name="FRS">#REF!</definedName>
    <definedName name="_xlnm.Print_Titles" localSheetId="23">Fiche_FRS!$18:$18</definedName>
    <definedName name="_xlnm.Print_Titles" localSheetId="16">Statistiques!$2:$2</definedName>
    <definedName name="_xlnm.Print_Area" localSheetId="19">PaiementV!$A$1:$G$41</definedName>
    <definedName name="_xlnm.Print_Area" localSheetId="16">Statistiques!$B:$T</definedName>
  </definedNames>
  <calcPr calcId="191029"/>
  <pivotCaches>
    <pivotCache cacheId="0" r:id="rId28"/>
    <pivotCache cacheId="1" r:id="rId2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 i="26" l="1"/>
  <c r="W1" i="8"/>
  <c r="C4" i="15"/>
  <c r="AA1" i="20"/>
  <c r="C37" i="26"/>
  <c r="P1" i="9"/>
  <c r="C6" i="23"/>
  <c r="E11" i="15"/>
  <c r="C11" i="15" s="1"/>
  <c r="E10" i="15"/>
  <c r="C10" i="15" s="1"/>
  <c r="E9" i="15"/>
  <c r="C9" i="15" s="1"/>
  <c r="E8" i="15"/>
  <c r="C8" i="15" s="1"/>
  <c r="E7" i="15"/>
  <c r="C7" i="15" s="1"/>
  <c r="E6" i="15"/>
  <c r="C6" i="15" s="1"/>
  <c r="E5" i="15"/>
  <c r="C5" i="15" s="1"/>
  <c r="D5" i="15" s="1"/>
  <c r="C3" i="15"/>
  <c r="C12" i="15"/>
  <c r="C2" i="15"/>
  <c r="I1" i="45"/>
  <c r="C5" i="24" l="1"/>
  <c r="C2" i="23" l="1"/>
  <c r="C3" i="23"/>
  <c r="C4" i="23"/>
  <c r="C5" i="23"/>
  <c r="C2" i="22"/>
  <c r="C3" i="22"/>
  <c r="C4" i="22"/>
  <c r="C5" i="22"/>
  <c r="C4" i="24" l="1"/>
  <c r="C3" i="24"/>
  <c r="C2" i="24"/>
  <c r="C3" i="28"/>
  <c r="C4" i="28"/>
  <c r="C5" i="28"/>
  <c r="C6" i="28"/>
  <c r="C7" i="28"/>
  <c r="C8" i="28"/>
  <c r="C9" i="28"/>
  <c r="C10" i="28"/>
  <c r="C11" i="28"/>
  <c r="C12" i="28"/>
  <c r="C13" i="28"/>
  <c r="C14" i="28"/>
  <c r="C15" i="28"/>
  <c r="C16" i="28"/>
  <c r="C17" i="28"/>
  <c r="C18" i="28"/>
  <c r="C19" i="28"/>
  <c r="C20" i="28"/>
  <c r="C21" i="28"/>
  <c r="C2" i="28"/>
  <c r="C3" i="27"/>
  <c r="C4" i="27"/>
  <c r="C5" i="27"/>
  <c r="C6" i="27"/>
  <c r="C7" i="27"/>
  <c r="C8" i="27"/>
  <c r="C9" i="27"/>
  <c r="C10" i="27"/>
  <c r="C11" i="27"/>
  <c r="C2" i="27"/>
  <c r="C3" i="26"/>
  <c r="C5" i="26"/>
  <c r="C6" i="26"/>
  <c r="C7" i="26"/>
  <c r="C8" i="26"/>
  <c r="C9" i="26"/>
  <c r="C10" i="26"/>
  <c r="C11" i="26"/>
  <c r="C12" i="26"/>
  <c r="C13" i="26"/>
  <c r="C14" i="26"/>
  <c r="C15" i="26"/>
  <c r="C16" i="26"/>
  <c r="C17" i="26"/>
  <c r="C18" i="26"/>
  <c r="C19" i="26"/>
  <c r="C20" i="26"/>
  <c r="C21" i="26"/>
  <c r="C22" i="26"/>
  <c r="C23" i="26"/>
  <c r="C24" i="26"/>
  <c r="C25" i="26"/>
  <c r="C26" i="26"/>
  <c r="C27" i="26"/>
  <c r="C28" i="26"/>
  <c r="C29" i="26"/>
  <c r="C30" i="26"/>
  <c r="C31" i="26"/>
  <c r="C32" i="26"/>
  <c r="C33" i="26"/>
  <c r="C34" i="26"/>
  <c r="C35" i="26"/>
  <c r="C36" i="26"/>
  <c r="C2" i="26"/>
  <c r="C3" i="29"/>
  <c r="C4" i="29"/>
  <c r="C5" i="29"/>
  <c r="C6" i="29"/>
  <c r="C7" i="29"/>
  <c r="C8" i="29"/>
  <c r="C9" i="29"/>
  <c r="C10" i="29"/>
  <c r="C11" i="29"/>
  <c r="C12" i="29"/>
  <c r="C13" i="29"/>
  <c r="C14" i="29"/>
  <c r="C15" i="29"/>
  <c r="C16" i="29"/>
  <c r="C17" i="29"/>
  <c r="C18" i="29"/>
  <c r="C19" i="29"/>
  <c r="C20" i="29"/>
  <c r="C21" i="29"/>
  <c r="C22" i="29"/>
  <c r="C23" i="29"/>
  <c r="C24" i="29"/>
  <c r="C25" i="29"/>
  <c r="C2" i="29"/>
  <c r="M1" i="11" l="1"/>
  <c r="F6" i="38"/>
  <c r="R6" i="38"/>
  <c r="O6" i="38"/>
  <c r="M3" i="38"/>
  <c r="L3" i="38"/>
  <c r="J3" i="38"/>
  <c r="I3" i="38"/>
  <c r="I6" i="38" l="1"/>
  <c r="L6" i="38"/>
  <c r="D1" i="33"/>
  <c r="C6" i="38" l="1"/>
  <c r="D2" i="15" l="1"/>
  <c r="D11" i="15"/>
  <c r="D10" i="15"/>
  <c r="D9" i="15"/>
  <c r="D8" i="15"/>
  <c r="D3" i="15"/>
  <c r="D6" i="15"/>
  <c r="O3" i="21"/>
  <c r="F2" i="15"/>
  <c r="G2" i="15" l="1"/>
  <c r="I4" i="15"/>
  <c r="I2" i="15"/>
  <c r="H2" i="15"/>
  <c r="D4" i="15" l="1"/>
  <c r="D12" i="15"/>
</calcChain>
</file>

<file path=xl/sharedStrings.xml><?xml version="1.0" encoding="utf-8"?>
<sst xmlns="http://schemas.openxmlformats.org/spreadsheetml/2006/main" count="349" uniqueCount="250">
  <si>
    <t>Taux TVA</t>
  </si>
  <si>
    <t>Unité</t>
  </si>
  <si>
    <t>Code article</t>
  </si>
  <si>
    <t>TTC</t>
  </si>
  <si>
    <t>Fournisseur</t>
  </si>
  <si>
    <t>Catégorie</t>
  </si>
  <si>
    <t>Numéro</t>
  </si>
  <si>
    <t>Secteur d'activité</t>
  </si>
  <si>
    <t>Banque</t>
  </si>
  <si>
    <t>Unité de mesure</t>
  </si>
  <si>
    <t>N°</t>
  </si>
  <si>
    <t>ID</t>
  </si>
  <si>
    <t>Type</t>
  </si>
  <si>
    <t>Code facture vente</t>
  </si>
  <si>
    <t>Nouveau Code</t>
  </si>
  <si>
    <t>Num</t>
  </si>
  <si>
    <t>Prefixage</t>
  </si>
  <si>
    <t>Mode de paiement</t>
  </si>
  <si>
    <t>Date aujourd'hui</t>
  </si>
  <si>
    <t>Mois</t>
  </si>
  <si>
    <t>Jour</t>
  </si>
  <si>
    <t>Année</t>
  </si>
  <si>
    <t>Conditions de paiement</t>
  </si>
  <si>
    <t>N CP</t>
  </si>
  <si>
    <t>N MP</t>
  </si>
  <si>
    <t>TVA</t>
  </si>
  <si>
    <t>TVA Facturée</t>
  </si>
  <si>
    <t xml:space="preserve">Prix HT unitaire </t>
  </si>
  <si>
    <t>Prix total HT</t>
  </si>
  <si>
    <t>N</t>
  </si>
  <si>
    <t>Row</t>
  </si>
  <si>
    <t>Catégorie de l'article</t>
  </si>
  <si>
    <t>SAC</t>
  </si>
  <si>
    <t>TAUX</t>
  </si>
  <si>
    <t>Capital</t>
  </si>
  <si>
    <t>Paiement</t>
  </si>
  <si>
    <t>Admin</t>
  </si>
  <si>
    <t>Mot de passe</t>
  </si>
  <si>
    <t>num</t>
  </si>
  <si>
    <t>Nom</t>
  </si>
  <si>
    <t>ID-01</t>
  </si>
  <si>
    <t>ON</t>
  </si>
  <si>
    <t>Item</t>
  </si>
  <si>
    <t>Item code</t>
  </si>
  <si>
    <t xml:space="preserve">registration number </t>
  </si>
  <si>
    <t>Étiquettes de lignes</t>
  </si>
  <si>
    <t>(vide)</t>
  </si>
  <si>
    <t>Total général</t>
  </si>
  <si>
    <t>UOM</t>
  </si>
  <si>
    <t>Excel My Sales</t>
  </si>
  <si>
    <t>No.</t>
  </si>
  <si>
    <t>Ben Lahbib Meryem</t>
  </si>
  <si>
    <t>Nom et Prénom</t>
  </si>
  <si>
    <t>Admin/user</t>
  </si>
  <si>
    <t>Online</t>
  </si>
  <si>
    <t>Admin 2</t>
  </si>
  <si>
    <t>Client</t>
  </si>
  <si>
    <t>Trade and Companies Register</t>
  </si>
  <si>
    <t>Name</t>
  </si>
  <si>
    <t>Street address</t>
  </si>
  <si>
    <t>City and postal code</t>
  </si>
  <si>
    <t>Website</t>
  </si>
  <si>
    <t>Email address</t>
  </si>
  <si>
    <t>Telephone</t>
  </si>
  <si>
    <t>legal structure</t>
  </si>
  <si>
    <t>Qty</t>
  </si>
  <si>
    <t>Code client</t>
  </si>
  <si>
    <t>Gestion des factures de vente</t>
  </si>
  <si>
    <t>Kilogramme (kg)</t>
  </si>
  <si>
    <t>Facture</t>
  </si>
  <si>
    <t>Statut de paiement</t>
  </si>
  <si>
    <t>Date de paiement</t>
  </si>
  <si>
    <t>Net à payer</t>
  </si>
  <si>
    <t>Montant payé</t>
  </si>
  <si>
    <t>Montant restant</t>
  </si>
  <si>
    <t>Pièces justificatives</t>
  </si>
  <si>
    <t>Date de facture</t>
  </si>
  <si>
    <t>Date d'écheance</t>
  </si>
  <si>
    <t>Date de validation</t>
  </si>
  <si>
    <t>Total HT</t>
  </si>
  <si>
    <t>Montant TTC</t>
  </si>
  <si>
    <t>Montant HT</t>
  </si>
  <si>
    <t xml:space="preserve">Montant TVA </t>
  </si>
  <si>
    <t>Durée de paiement</t>
  </si>
  <si>
    <t>Retard de paiement</t>
  </si>
  <si>
    <t>Date d'enregistrement</t>
  </si>
  <si>
    <t>Remises</t>
  </si>
  <si>
    <t>Compte</t>
  </si>
  <si>
    <t>Facturé à :</t>
  </si>
  <si>
    <t>Numéro de facture</t>
  </si>
  <si>
    <t>Date d'échéance</t>
  </si>
  <si>
    <t>Numéro de paiement</t>
  </si>
  <si>
    <t>Total TVA</t>
  </si>
  <si>
    <t>Total TTC</t>
  </si>
  <si>
    <t>Nous vous remercions de votre confiance.</t>
  </si>
  <si>
    <t>Cordialement.</t>
  </si>
  <si>
    <t>Quantité</t>
  </si>
  <si>
    <t xml:space="preserve">Prix unitaire HT </t>
  </si>
  <si>
    <t xml:space="preserve">Taux TVA </t>
  </si>
  <si>
    <t>Montant TVA</t>
  </si>
  <si>
    <t>Les conditions de paiement</t>
  </si>
  <si>
    <t>Adresse client</t>
  </si>
  <si>
    <t>Numéro de téléphone</t>
  </si>
  <si>
    <t>Adresse email</t>
  </si>
  <si>
    <t>Adresse du client</t>
  </si>
  <si>
    <t>Téléphone</t>
  </si>
  <si>
    <t>Date de dernière modification</t>
  </si>
  <si>
    <t>Nom du client</t>
  </si>
  <si>
    <t>Nom du représentant</t>
  </si>
  <si>
    <t>Statistiques des factures de vente</t>
  </si>
  <si>
    <t>Total des factures de vente TTC</t>
  </si>
  <si>
    <t>Nombre total de factures de vente</t>
  </si>
  <si>
    <t>Total des factures impayées</t>
  </si>
  <si>
    <t>Nombre total de factures impayées</t>
  </si>
  <si>
    <t>Total de la TVA facturée</t>
  </si>
  <si>
    <t>Total des remises</t>
  </si>
  <si>
    <t>Categorie</t>
  </si>
  <si>
    <t>Prix unitaire HT</t>
  </si>
  <si>
    <t>Prix unitaire TTC</t>
  </si>
  <si>
    <t>Nom client</t>
  </si>
  <si>
    <t>Secteur d'acitivté</t>
  </si>
  <si>
    <t>Représentant</t>
  </si>
  <si>
    <t>Adresse</t>
  </si>
  <si>
    <t>Dernière modification</t>
  </si>
  <si>
    <t>Somme de Montant TTC</t>
  </si>
  <si>
    <t>FACoice</t>
  </si>
  <si>
    <t>CLT</t>
  </si>
  <si>
    <t>Somme de TTC</t>
  </si>
  <si>
    <t>Username</t>
  </si>
  <si>
    <t>Admin/User</t>
  </si>
  <si>
    <t>Last_Registration</t>
  </si>
  <si>
    <t>Date de creation</t>
  </si>
  <si>
    <t>Gramme (g)</t>
  </si>
  <si>
    <t>Tonne (t)</t>
  </si>
  <si>
    <t>Milligramme (mg)</t>
  </si>
  <si>
    <t>Litre (L)</t>
  </si>
  <si>
    <t>Millilitre (mL)</t>
  </si>
  <si>
    <t>Mètre cube (m³)</t>
  </si>
  <si>
    <t>Centimètre cube (cm³)</t>
  </si>
  <si>
    <t>Mètre carré (m²)</t>
  </si>
  <si>
    <t>Centimètre carré (cm²)</t>
  </si>
  <si>
    <t>Hectare (ha)</t>
  </si>
  <si>
    <t>Pièce (pc)</t>
  </si>
  <si>
    <t>Unité (u)</t>
  </si>
  <si>
    <t>Paquet (pqt)</t>
  </si>
  <si>
    <t>Carton (ctn)</t>
  </si>
  <si>
    <t>Boîte (bt)</t>
  </si>
  <si>
    <t>Heure (h)</t>
  </si>
  <si>
    <t>Minute (min)</t>
  </si>
  <si>
    <t>Jour (j)</t>
  </si>
  <si>
    <t>Mois (m)</t>
  </si>
  <si>
    <t>Année (an)</t>
  </si>
  <si>
    <t>Gallon (gal)</t>
  </si>
  <si>
    <t>Baril (bl)</t>
  </si>
  <si>
    <t>Pourcentage (%)</t>
  </si>
  <si>
    <t>Agriculture et Agroalimentaire</t>
  </si>
  <si>
    <t>Industrie</t>
  </si>
  <si>
    <t>Textile</t>
  </si>
  <si>
    <t>Énergie (pétrole, gaz, électricité)</t>
  </si>
  <si>
    <t>BTP (Bâtiment et Travaux Publics)</t>
  </si>
  <si>
    <t>Commerce</t>
  </si>
  <si>
    <t>Distribution</t>
  </si>
  <si>
    <t>Services</t>
  </si>
  <si>
    <t>Services financiers (banques, assurances)</t>
  </si>
  <si>
    <t>Conseil et audit</t>
  </si>
  <si>
    <t>Marketing et communication</t>
  </si>
  <si>
    <t>Services juridiques</t>
  </si>
  <si>
    <t>Immobilier</t>
  </si>
  <si>
    <t>Nettoyage et maintenance</t>
  </si>
  <si>
    <t>Technologie et Informatique</t>
  </si>
  <si>
    <t>Télécommunications</t>
  </si>
  <si>
    <t>Électronique</t>
  </si>
  <si>
    <t>Intelligence artificielle</t>
  </si>
  <si>
    <t>Santé et Social</t>
  </si>
  <si>
    <t>Tourisme et Hôtellerie</t>
  </si>
  <si>
    <t>Restauration</t>
  </si>
  <si>
    <t>Agences de voyage</t>
  </si>
  <si>
    <t>Événementiel</t>
  </si>
  <si>
    <t>Transport et Logistique</t>
  </si>
  <si>
    <t>Entreposage</t>
  </si>
  <si>
    <t>Livraison et coursiers</t>
  </si>
  <si>
    <t>Éducation et Formation</t>
  </si>
  <si>
    <t>Art, Culture et Loisirs</t>
  </si>
  <si>
    <t>Sports et loisirs</t>
  </si>
  <si>
    <t>Environnement et Énergie Verte</t>
  </si>
  <si>
    <t>Mode et Luxe</t>
  </si>
  <si>
    <t>Cosmétiques</t>
  </si>
  <si>
    <t>Joaillerie</t>
  </si>
  <si>
    <t>Public et Institutionnel</t>
  </si>
  <si>
    <t>ONG et associations</t>
  </si>
  <si>
    <t>Autres Secteurs</t>
  </si>
  <si>
    <t>Attijariwafa Bank</t>
  </si>
  <si>
    <t>Banque Populaire (Groupe Banque Centrale Populaire - BCP)</t>
  </si>
  <si>
    <t>BMCE Bank of Africa (BOA)</t>
  </si>
  <si>
    <t>Société Générale Maroc</t>
  </si>
  <si>
    <t>Crédit du Maroc</t>
  </si>
  <si>
    <t>CIH Bank (Crédit Immobilier et Hôtelier)</t>
  </si>
  <si>
    <t>BMCI (Banque Marocaine pour le Commerce et l'Industrie)</t>
  </si>
  <si>
    <t>Crédit Agricole du Maroc</t>
  </si>
  <si>
    <t>Al Barid Bank</t>
  </si>
  <si>
    <t>CFG Bank (Compagnie Financière pour la Gestion)</t>
  </si>
  <si>
    <t>Alimentation et Boissons</t>
  </si>
  <si>
    <t>Électronique et High-Tech</t>
  </si>
  <si>
    <t>Électroménager (réfrigérateurs, machines à laver)</t>
  </si>
  <si>
    <t>Jeux vidéo et consoles</t>
  </si>
  <si>
    <t>Mode et Accessoires</t>
  </si>
  <si>
    <t>Maison et Décorations</t>
  </si>
  <si>
    <t>Articles de cuisine (ustensiles, vaisselle)</t>
  </si>
  <si>
    <t>Beauté et Soins Personnels</t>
  </si>
  <si>
    <t>Santé et Bien-être</t>
  </si>
  <si>
    <t>Sports et Loisirs</t>
  </si>
  <si>
    <t>Instruments de musique</t>
  </si>
  <si>
    <t>Bureautique et Papeterie</t>
  </si>
  <si>
    <t>Mobilier de bureau (chaises, bureaux)</t>
  </si>
  <si>
    <t>Jardinage et Bricolage</t>
  </si>
  <si>
    <t>Automobile et Accessoires</t>
  </si>
  <si>
    <t>Livre et Médias</t>
  </si>
  <si>
    <t>Enfants et Bébés</t>
  </si>
  <si>
    <t>Animaux et Accessoires</t>
  </si>
  <si>
    <t>Luxe et Prestige</t>
  </si>
  <si>
    <t>0,07</t>
  </si>
  <si>
    <t>0,1</t>
  </si>
  <si>
    <t>Fin du mois : Le paiement est dû à la fin du mois en cours.</t>
  </si>
  <si>
    <t>Paiement immédiat : Le paiement est dû dès réception de la facture.</t>
  </si>
  <si>
    <t>Espèces</t>
  </si>
  <si>
    <t>Virement bancaire</t>
  </si>
  <si>
    <t>Carte bancaire</t>
  </si>
  <si>
    <t>Chèque</t>
  </si>
  <si>
    <t>Paiement mobile (PayPal, Stripe, M-Pesa, etc.)</t>
  </si>
  <si>
    <t>© Meryem Ben Lahbib 2025</t>
  </si>
  <si>
    <t>Paiement à la livraison : _x000D_
Le paiement est dû au moment de la livraison.</t>
  </si>
  <si>
    <t>Net 60 jours : _x000D_
Le paiement est dû 60 jours après la date de la facture.</t>
  </si>
  <si>
    <t> Description</t>
  </si>
  <si>
    <t>0,20</t>
  </si>
  <si>
    <t>Fiche Client</t>
  </si>
  <si>
    <t>FV</t>
  </si>
  <si>
    <t>PAI</t>
  </si>
  <si>
    <t>CLT 0001</t>
  </si>
  <si>
    <t>Code produit</t>
  </si>
  <si>
    <t>Nom produit</t>
  </si>
  <si>
    <t>Nom du produit</t>
  </si>
  <si>
    <t>Facture payée</t>
  </si>
  <si>
    <t>Numéro suivant</t>
  </si>
  <si>
    <t>Numéro actuel</t>
  </si>
  <si>
    <t>P</t>
  </si>
  <si>
    <t>Vente des vêtements tradionnels marocains</t>
  </si>
  <si>
    <t>FV012026-0001</t>
  </si>
  <si>
    <t>Reçu de paiement</t>
  </si>
  <si>
    <t>Excel My Sales est une application gratuite développée pour faciliter la gestion des ventes, des clients et des paiements.
Auteure : Meryem Ben Lahbib
En utilisant cette application, vous acceptez les conditions suivantes :
1. Gratuité de l’application
L’application Excel My Sales est fournie gratuitement. Aucun paiement n’est exigé pour son utilisation.
2. Utilisation autorisée
L’utilisateur est autorisé à utiliser, modifier et adapter l’application ainsi que le code VBA à des fins personnelles ou professionnelles internes.
3. Interdiction de commercialisation
Il est strictement interdit de vendre, louer, sous-licencier ou commercialiser l’application, en totalité ou en partie, sous quelque forme que ce soit, même après modification du code.
4. Code VBA non verrouillé
Le code VBA est volontairement laissé ouvert à des fins pédagogiques et d’amélioration.
Cette ouverture n’accorde aucun droit de revente ou de redistribution commerciale.
5. Responsabilité
L’auteure ne pourra être tenue responsable de toute perte de données, erreur de traitement ou mauvaise utilisation de l’application.
Il est recommandé d’effectuer des sauvegardes régulières.
6. Propriété intellectuelle
L’application Excel My Sales demeure la propriété intellectuelle de son auteure, Meryem Ben Lahbib.
Toute suppression du nom de l’application ou de l’auteure est interdite.
7. Acceptation des conditions
L’utilisation de l’application implique l’acceptation totale et sans réserve des présentes conditions.</t>
  </si>
  <si>
    <t>OFF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</si>
</sst>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_(* \(#,##0.00\);_(* &quot;-&quot;??_);_(@_)"/>
    <numFmt numFmtId="165" formatCode="[$-F800]dddd\,\ mmmm\ dd\,\ yyyy"/>
    <numFmt numFmtId="166" formatCode="#,##0.00\ &quot;€&quot;"/>
    <numFmt numFmtId="167" formatCode="_-* #,##0.00\ _€_-;\-* #,##0.00\ _€_-;_-* &quot;-&quot;??\ _€_-;_-@_-"/>
    <numFmt numFmtId="168" formatCode="[$-809]dd\ mmmm\ yyyy;@"/>
    <numFmt numFmtId="169" formatCode="_-* #,##0\ _€_-;\-* #,##0\ _€_-;_-* &quot;-&quot;??\ _€_-;_-@_-"/>
    <numFmt numFmtId="170" formatCode="d/m/yy\ h:mm;@"/>
  </numFmts>
  <fonts count="52" x14ac:knownFonts="1">
    <font>
      <sz val="11"/>
      <color theme="1"/>
      <name val="Calibri"/>
      <family val="2"/>
      <scheme val="minor"/>
    </font>
    <font>
      <sz val="11"/>
      <color rgb="FFFF0000"/>
      <name val="Calibri"/>
      <family val="2"/>
      <scheme val="minor"/>
    </font>
    <font>
      <sz val="11"/>
      <color theme="0"/>
      <name val="Calibri"/>
      <family val="2"/>
      <scheme val="minor"/>
    </font>
    <font>
      <u/>
      <sz val="11"/>
      <color theme="10"/>
      <name val="Calibri"/>
      <family val="2"/>
      <scheme val="minor"/>
    </font>
    <font>
      <sz val="8"/>
      <name val="Calibri"/>
      <family val="2"/>
      <scheme val="minor"/>
    </font>
    <font>
      <sz val="11"/>
      <color theme="1"/>
      <name val="Constantia"/>
      <family val="1"/>
    </font>
    <font>
      <sz val="11"/>
      <color theme="1"/>
      <name val="Times New Roman"/>
      <family val="1"/>
    </font>
    <font>
      <sz val="11"/>
      <color theme="1"/>
      <name val="Calibri"/>
      <family val="2"/>
      <scheme val="minor"/>
    </font>
    <font>
      <b/>
      <sz val="11"/>
      <color theme="1"/>
      <name val="Times New Roman"/>
      <family val="1"/>
    </font>
    <font>
      <b/>
      <sz val="12"/>
      <color theme="0"/>
      <name val="Calibri"/>
      <family val="2"/>
      <scheme val="minor"/>
    </font>
    <font>
      <sz val="20"/>
      <color rgb="FF002060"/>
      <name val="Times New Roman"/>
      <family val="1"/>
    </font>
    <font>
      <sz val="11"/>
      <color theme="0" tint="-4.9989318521683403E-2"/>
      <name val="Calibri"/>
      <family val="2"/>
      <scheme val="minor"/>
    </font>
    <font>
      <u/>
      <sz val="11"/>
      <color theme="10"/>
      <name val="Constantia"/>
      <family val="1"/>
    </font>
    <font>
      <u/>
      <sz val="11"/>
      <color theme="10"/>
      <name val="Amasis MT Pro Medium"/>
      <family val="1"/>
    </font>
    <font>
      <sz val="11"/>
      <color theme="1"/>
      <name val="Amasis MT Pro Medium"/>
      <family val="1"/>
    </font>
    <font>
      <sz val="72"/>
      <color rgb="FFEAEDF2"/>
      <name val="Amasis MT Pro Medium"/>
      <family val="1"/>
    </font>
    <font>
      <sz val="14"/>
      <color theme="0"/>
      <name val="Calibri"/>
      <family val="2"/>
      <scheme val="minor"/>
    </font>
    <font>
      <sz val="36"/>
      <color theme="4" tint="0.79998168889431442"/>
      <name val="Calibri"/>
      <family val="2"/>
      <scheme val="minor"/>
    </font>
    <font>
      <sz val="14"/>
      <name val="Calibri"/>
      <family val="2"/>
      <scheme val="minor"/>
    </font>
    <font>
      <b/>
      <sz val="14"/>
      <color theme="1"/>
      <name val="Times New Roman"/>
      <family val="1"/>
    </font>
    <font>
      <sz val="26"/>
      <color theme="5"/>
      <name val="Times New Roman"/>
      <family val="1"/>
    </font>
    <font>
      <sz val="11"/>
      <color theme="0" tint="-4.9989318521683403E-2"/>
      <name val="Times New Roman"/>
      <family val="1"/>
    </font>
    <font>
      <b/>
      <sz val="11"/>
      <color theme="5"/>
      <name val="Times New Roman"/>
      <family val="1"/>
    </font>
    <font>
      <sz val="36"/>
      <color theme="4" tint="-0.249977111117893"/>
      <name val="Times New Roman"/>
      <family val="1"/>
    </font>
    <font>
      <sz val="11"/>
      <name val="Calibri"/>
      <family val="2"/>
      <scheme val="minor"/>
    </font>
    <font>
      <sz val="20"/>
      <color theme="0" tint="-0.34998626667073579"/>
      <name val="Amasis MT Pro Medium"/>
      <family val="1"/>
    </font>
    <font>
      <sz val="11"/>
      <color rgb="FFFF0000"/>
      <name val="Times New Roman"/>
      <family val="1"/>
    </font>
    <font>
      <sz val="36"/>
      <color theme="5"/>
      <name val="Times New Roman"/>
      <family val="1"/>
    </font>
    <font>
      <b/>
      <sz val="20"/>
      <name val="Times New Roman"/>
      <family val="1"/>
    </font>
    <font>
      <b/>
      <sz val="16"/>
      <name val="Times New Roman"/>
      <family val="1"/>
    </font>
    <font>
      <sz val="14"/>
      <name val="Times New Roman"/>
      <family val="1"/>
    </font>
    <font>
      <sz val="14"/>
      <color theme="1"/>
      <name val="Times New Roman"/>
      <family val="1"/>
    </font>
    <font>
      <b/>
      <sz val="20"/>
      <color theme="4"/>
      <name val="Times New Roman"/>
      <family val="1"/>
    </font>
    <font>
      <b/>
      <sz val="11"/>
      <color theme="4"/>
      <name val="Times New Roman"/>
      <family val="1"/>
    </font>
    <font>
      <sz val="11"/>
      <name val="Times New Roman"/>
      <family val="1"/>
    </font>
    <font>
      <b/>
      <sz val="24"/>
      <color theme="4"/>
      <name val="Times New Roman"/>
      <family val="1"/>
    </font>
    <font>
      <sz val="12"/>
      <name val="Times New Roman"/>
      <family val="1"/>
    </font>
    <font>
      <b/>
      <sz val="14"/>
      <color theme="0"/>
      <name val="Times New Roman"/>
      <family val="1"/>
    </font>
    <font>
      <b/>
      <sz val="11"/>
      <color theme="0"/>
      <name val="Times New Roman"/>
      <family val="1"/>
    </font>
    <font>
      <sz val="12"/>
      <color theme="1"/>
      <name val="Times New Roman"/>
      <family val="1"/>
    </font>
    <font>
      <sz val="12"/>
      <color theme="0"/>
      <name val="Times New Roman"/>
      <family val="1"/>
    </font>
    <font>
      <sz val="9"/>
      <color theme="1"/>
      <name val="Times New Roman"/>
      <family val="1"/>
    </font>
    <font>
      <sz val="16"/>
      <name val="Times New Roman"/>
      <family val="1"/>
    </font>
    <font>
      <b/>
      <sz val="14"/>
      <name val="Times New Roman"/>
      <family val="1"/>
    </font>
    <font>
      <b/>
      <sz val="16"/>
      <color theme="4" tint="-0.499984740745262"/>
      <name val="Times New Roman"/>
      <family val="1"/>
    </font>
    <font>
      <b/>
      <sz val="11"/>
      <color theme="4" tint="-0.499984740745262"/>
      <name val="Times New Roman"/>
      <family val="1"/>
    </font>
    <font>
      <sz val="11"/>
      <color theme="0"/>
      <name val="Times New Roman"/>
      <family val="1"/>
    </font>
    <font>
      <b/>
      <sz val="11"/>
      <name val="Calibri"/>
      <family val="2"/>
      <scheme val="minor"/>
    </font>
    <font>
      <sz val="72"/>
      <color theme="4"/>
      <name val="Georgia"/>
      <family val="1"/>
    </font>
    <font>
      <b/>
      <sz val="20"/>
      <color theme="0"/>
      <name val="Times New Roman"/>
      <family val="1"/>
    </font>
    <font>
      <sz val="8"/>
      <color rgb="FFFF0000"/>
      <name val="Calibri"/>
      <family val="2"/>
      <scheme val="minor"/>
    </font>
    <font>
      <sz val="12"/>
      <name val="Calibri"/>
      <family val="2"/>
      <scheme val="minor"/>
    </font>
  </fonts>
  <fills count="14">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0070C0"/>
        <bgColor indexed="64"/>
      </patternFill>
    </fill>
    <fill>
      <patternFill patternType="solid">
        <fgColor theme="4"/>
        <bgColor indexed="64"/>
      </patternFill>
    </fill>
    <fill>
      <patternFill patternType="solid">
        <fgColor rgb="FFFFFF00"/>
        <bgColor indexed="64"/>
      </patternFill>
    </fill>
    <fill>
      <patternFill patternType="solid">
        <fgColor rgb="FFF9F9F9"/>
        <bgColor indexed="64"/>
      </patternFill>
    </fill>
    <fill>
      <patternFill patternType="solid">
        <fgColor theme="5"/>
        <bgColor indexed="64"/>
      </patternFill>
    </fill>
    <fill>
      <patternFill patternType="solid">
        <fgColor theme="8" tint="0.79998168889431442"/>
        <bgColor indexed="64"/>
      </patternFill>
    </fill>
    <fill>
      <patternFill patternType="solid">
        <fgColor rgb="FFFF3399"/>
        <bgColor indexed="64"/>
      </patternFill>
    </fill>
    <fill>
      <patternFill patternType="solid">
        <fgColor theme="7"/>
        <bgColor indexed="64"/>
      </patternFill>
    </fill>
    <fill>
      <patternFill patternType="solid">
        <fgColor theme="9" tint="0.79998168889431442"/>
        <bgColor indexed="64"/>
      </patternFill>
    </fill>
    <fill>
      <patternFill patternType="solid">
        <fgColor theme="8"/>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3">
    <xf numFmtId="0" fontId="0" fillId="0" borderId="0"/>
    <xf numFmtId="0" fontId="3" fillId="0" borderId="0" applyNumberFormat="0" applyFill="0" applyBorder="0" applyAlignment="0" applyProtection="0"/>
    <xf numFmtId="164" fontId="7" fillId="0" borderId="0" applyFont="0" applyFill="0" applyBorder="0" applyAlignment="0" applyProtection="0"/>
  </cellStyleXfs>
  <cellXfs count="186">
    <xf numFmtId="0" fontId="0" fillId="0" borderId="0" xfId="0"/>
    <xf numFmtId="0" fontId="0" fillId="2" borderId="0" xfId="0" applyFill="1"/>
    <xf numFmtId="0" fontId="0" fillId="3" borderId="0" xfId="0" applyFill="1"/>
    <xf numFmtId="165" fontId="1" fillId="3" borderId="0" xfId="0" applyNumberFormat="1" applyFont="1" applyFill="1"/>
    <xf numFmtId="0" fontId="3" fillId="3" borderId="0" xfId="1" applyFill="1"/>
    <xf numFmtId="0" fontId="0" fillId="0" borderId="1" xfId="0" applyBorder="1"/>
    <xf numFmtId="0" fontId="2" fillId="5" borderId="1" xfId="0" applyFont="1" applyFill="1" applyBorder="1"/>
    <xf numFmtId="14" fontId="2" fillId="5" borderId="1" xfId="0" applyNumberFormat="1" applyFont="1" applyFill="1" applyBorder="1"/>
    <xf numFmtId="14" fontId="0" fillId="0" borderId="1" xfId="0" applyNumberFormat="1" applyBorder="1"/>
    <xf numFmtId="22" fontId="0" fillId="0" borderId="1" xfId="0" applyNumberFormat="1" applyBorder="1"/>
    <xf numFmtId="10" fontId="2" fillId="5" borderId="1" xfId="0" applyNumberFormat="1" applyFont="1" applyFill="1" applyBorder="1"/>
    <xf numFmtId="10" fontId="0" fillId="0" borderId="1" xfId="0" applyNumberFormat="1" applyBorder="1"/>
    <xf numFmtId="166" fontId="2" fillId="5" borderId="1" xfId="0" applyNumberFormat="1" applyFont="1" applyFill="1" applyBorder="1"/>
    <xf numFmtId="166" fontId="0" fillId="0" borderId="1" xfId="0" applyNumberFormat="1" applyBorder="1"/>
    <xf numFmtId="0" fontId="2" fillId="4" borderId="1" xfId="0" applyFont="1" applyFill="1" applyBorder="1" applyAlignment="1">
      <alignment horizontal="center" vertical="center" wrapText="1"/>
    </xf>
    <xf numFmtId="0" fontId="0" fillId="0" borderId="1" xfId="0" applyBorder="1" applyAlignment="1">
      <alignment horizontal="center" vertical="center" wrapText="1"/>
    </xf>
    <xf numFmtId="49" fontId="2" fillId="5" borderId="1" xfId="0" applyNumberFormat="1" applyFont="1" applyFill="1" applyBorder="1"/>
    <xf numFmtId="49" fontId="0" fillId="0" borderId="1" xfId="0" applyNumberFormat="1" applyBorder="1"/>
    <xf numFmtId="0" fontId="2" fillId="5" borderId="5" xfId="0" applyFont="1" applyFill="1" applyBorder="1"/>
    <xf numFmtId="14" fontId="0" fillId="0" borderId="0" xfId="0" applyNumberFormat="1"/>
    <xf numFmtId="10" fontId="0" fillId="0" borderId="1" xfId="0" applyNumberFormat="1" applyBorder="1" applyAlignment="1">
      <alignment horizontal="center" vertical="center" wrapText="1"/>
    </xf>
    <xf numFmtId="0" fontId="6" fillId="0" borderId="0" xfId="0" applyFont="1"/>
    <xf numFmtId="2" fontId="2" fillId="5" borderId="1" xfId="0" applyNumberFormat="1" applyFont="1" applyFill="1" applyBorder="1"/>
    <xf numFmtId="2" fontId="0" fillId="0" borderId="1" xfId="0" applyNumberFormat="1" applyBorder="1"/>
    <xf numFmtId="0" fontId="2" fillId="4" borderId="1" xfId="0" applyFont="1" applyFill="1" applyBorder="1" applyAlignment="1">
      <alignment horizontal="left" vertical="center" wrapText="1"/>
    </xf>
    <xf numFmtId="0" fontId="0" fillId="0" borderId="1" xfId="0" applyBorder="1" applyAlignment="1">
      <alignment horizontal="left" vertical="center" wrapText="1"/>
    </xf>
    <xf numFmtId="0" fontId="2" fillId="5" borderId="1" xfId="0" applyFont="1" applyFill="1" applyBorder="1" applyAlignment="1">
      <alignment horizontal="center" vertical="center" wrapText="1"/>
    </xf>
    <xf numFmtId="0" fontId="2" fillId="5" borderId="0" xfId="0" applyFont="1" applyFill="1"/>
    <xf numFmtId="0" fontId="9" fillId="8" borderId="1" xfId="0" applyFont="1" applyFill="1" applyBorder="1" applyAlignment="1">
      <alignment horizontal="center" vertical="center" wrapText="1"/>
    </xf>
    <xf numFmtId="0" fontId="9" fillId="8" borderId="1" xfId="0" applyFont="1" applyFill="1" applyBorder="1" applyAlignment="1">
      <alignment horizontal="left" vertical="center" wrapText="1"/>
    </xf>
    <xf numFmtId="0" fontId="0" fillId="6" borderId="0" xfId="0" applyFill="1"/>
    <xf numFmtId="0" fontId="6" fillId="9" borderId="1" xfId="0" applyFont="1" applyFill="1" applyBorder="1" applyAlignment="1">
      <alignment horizontal="center" vertical="center" wrapText="1"/>
    </xf>
    <xf numFmtId="0" fontId="5" fillId="3" borderId="0" xfId="0" applyFont="1" applyFill="1"/>
    <xf numFmtId="0" fontId="16" fillId="0" borderId="0" xfId="0" applyFont="1"/>
    <xf numFmtId="0" fontId="8" fillId="0" borderId="4" xfId="0" applyFont="1" applyBorder="1"/>
    <xf numFmtId="0" fontId="0" fillId="0" borderId="0" xfId="0" pivotButton="1"/>
    <xf numFmtId="0" fontId="0" fillId="0" borderId="0" xfId="0" applyAlignment="1">
      <alignment horizontal="left"/>
    </xf>
    <xf numFmtId="0" fontId="6" fillId="3" borderId="0" xfId="0" applyFont="1" applyFill="1"/>
    <xf numFmtId="0" fontId="0" fillId="11" borderId="1" xfId="0" applyFill="1" applyBorder="1"/>
    <xf numFmtId="0" fontId="3" fillId="0" borderId="1" xfId="1" applyBorder="1"/>
    <xf numFmtId="0" fontId="11" fillId="3" borderId="0" xfId="0" applyFont="1" applyFill="1"/>
    <xf numFmtId="0" fontId="6" fillId="2" borderId="0" xfId="0" applyFont="1" applyFill="1"/>
    <xf numFmtId="0" fontId="21" fillId="2" borderId="0" xfId="0" applyFont="1" applyFill="1" applyProtection="1">
      <protection locked="0"/>
    </xf>
    <xf numFmtId="0" fontId="23" fillId="3" borderId="0" xfId="0" applyFont="1" applyFill="1"/>
    <xf numFmtId="0" fontId="20" fillId="3" borderId="0" xfId="0" applyFont="1" applyFill="1"/>
    <xf numFmtId="0" fontId="24" fillId="10" borderId="0" xfId="0" applyFont="1" applyFill="1"/>
    <xf numFmtId="0" fontId="6" fillId="2" borderId="0" xfId="0" applyFont="1" applyFill="1" applyAlignment="1">
      <alignment horizontal="left"/>
    </xf>
    <xf numFmtId="14" fontId="6" fillId="2" borderId="0" xfId="0" applyNumberFormat="1" applyFont="1" applyFill="1" applyAlignment="1">
      <alignment horizontal="left"/>
    </xf>
    <xf numFmtId="0" fontId="0" fillId="0" borderId="1" xfId="0" applyBorder="1" applyAlignment="1">
      <alignment wrapText="1"/>
    </xf>
    <xf numFmtId="0" fontId="27" fillId="2" borderId="0" xfId="0" applyFont="1" applyFill="1"/>
    <xf numFmtId="0" fontId="28" fillId="0" borderId="0" xfId="0" applyFont="1"/>
    <xf numFmtId="0" fontId="29" fillId="0" borderId="0" xfId="0" applyFont="1"/>
    <xf numFmtId="49" fontId="31" fillId="0" borderId="0" xfId="0" applyNumberFormat="1" applyFont="1"/>
    <xf numFmtId="0" fontId="31" fillId="0" borderId="0" xfId="0" applyFont="1"/>
    <xf numFmtId="0" fontId="31" fillId="0" borderId="0" xfId="0" applyFont="1" applyAlignment="1">
      <alignment horizontal="left"/>
    </xf>
    <xf numFmtId="0" fontId="19" fillId="3" borderId="1" xfId="0" applyFont="1" applyFill="1" applyBorder="1" applyAlignment="1">
      <alignment vertical="center"/>
    </xf>
    <xf numFmtId="14" fontId="31" fillId="3" borderId="1" xfId="0" applyNumberFormat="1" applyFont="1" applyFill="1" applyBorder="1" applyAlignment="1">
      <alignment horizontal="left" vertical="center"/>
    </xf>
    <xf numFmtId="0" fontId="31" fillId="0" borderId="0" xfId="0" applyFont="1" applyAlignment="1">
      <alignment vertical="center"/>
    </xf>
    <xf numFmtId="0" fontId="31" fillId="2" borderId="0" xfId="0" applyFont="1" applyFill="1" applyAlignment="1">
      <alignment horizontal="left"/>
    </xf>
    <xf numFmtId="0" fontId="19" fillId="0" borderId="0" xfId="0" applyFont="1"/>
    <xf numFmtId="0" fontId="8" fillId="0" borderId="0" xfId="0" applyFont="1"/>
    <xf numFmtId="0" fontId="6" fillId="12" borderId="0" xfId="0" applyFont="1" applyFill="1"/>
    <xf numFmtId="0" fontId="34" fillId="0" borderId="0" xfId="0" applyFont="1"/>
    <xf numFmtId="0" fontId="39" fillId="0" borderId="0" xfId="0" applyFont="1"/>
    <xf numFmtId="0" fontId="40" fillId="0" borderId="0" xfId="0" applyFont="1"/>
    <xf numFmtId="0" fontId="38" fillId="5" borderId="6" xfId="0" applyFont="1" applyFill="1" applyBorder="1" applyAlignment="1">
      <alignment horizontal="center" vertical="center" wrapText="1"/>
    </xf>
    <xf numFmtId="164" fontId="41" fillId="0" borderId="0" xfId="2" applyFont="1" applyFill="1" applyBorder="1" applyAlignment="1">
      <alignment horizontal="center" vertical="center" wrapText="1"/>
    </xf>
    <xf numFmtId="0" fontId="6" fillId="0" borderId="0" xfId="0" applyFont="1" applyAlignment="1">
      <alignment wrapText="1"/>
    </xf>
    <xf numFmtId="0" fontId="6" fillId="0" borderId="0" xfId="0" applyFont="1" applyAlignment="1">
      <alignment horizontal="center" wrapText="1"/>
    </xf>
    <xf numFmtId="0" fontId="6" fillId="0" borderId="0" xfId="0" applyFont="1" applyAlignment="1">
      <alignment vertical="center"/>
    </xf>
    <xf numFmtId="164" fontId="6" fillId="0" borderId="0" xfId="2" applyFont="1" applyFill="1" applyBorder="1" applyAlignment="1">
      <alignment vertical="center" wrapText="1"/>
    </xf>
    <xf numFmtId="0" fontId="6" fillId="0" borderId="0" xfId="0" applyFont="1" applyAlignment="1">
      <alignment horizontal="center"/>
    </xf>
    <xf numFmtId="165" fontId="26" fillId="3" borderId="0" xfId="0" applyNumberFormat="1" applyFont="1" applyFill="1"/>
    <xf numFmtId="0" fontId="44" fillId="2" borderId="0" xfId="0" applyFont="1" applyFill="1" applyAlignment="1">
      <alignment vertical="top"/>
    </xf>
    <xf numFmtId="0" fontId="45" fillId="2" borderId="0" xfId="0" applyFont="1" applyFill="1"/>
    <xf numFmtId="0" fontId="46" fillId="2" borderId="0" xfId="0" applyFont="1" applyFill="1"/>
    <xf numFmtId="164" fontId="46" fillId="2" borderId="0" xfId="2" applyFont="1" applyFill="1"/>
    <xf numFmtId="0" fontId="47" fillId="6" borderId="1" xfId="0" applyFont="1" applyFill="1" applyBorder="1"/>
    <xf numFmtId="0" fontId="2" fillId="13" borderId="1" xfId="0" applyFont="1" applyFill="1" applyBorder="1"/>
    <xf numFmtId="10" fontId="2" fillId="13" borderId="1" xfId="0" applyNumberFormat="1" applyFont="1" applyFill="1" applyBorder="1"/>
    <xf numFmtId="14" fontId="2" fillId="13" borderId="1" xfId="0" applyNumberFormat="1" applyFont="1" applyFill="1" applyBorder="1"/>
    <xf numFmtId="49" fontId="47" fillId="6" borderId="1" xfId="0" applyNumberFormat="1" applyFont="1" applyFill="1" applyBorder="1"/>
    <xf numFmtId="0" fontId="0" fillId="0" borderId="0" xfId="0" applyAlignment="1">
      <alignment wrapText="1"/>
    </xf>
    <xf numFmtId="0" fontId="2" fillId="3" borderId="0" xfId="0" applyFont="1" applyFill="1"/>
    <xf numFmtId="0" fontId="24" fillId="2" borderId="0" xfId="0" applyFont="1" applyFill="1"/>
    <xf numFmtId="168" fontId="25" fillId="3" borderId="0" xfId="0" applyNumberFormat="1" applyFont="1" applyFill="1"/>
    <xf numFmtId="0" fontId="24" fillId="3" borderId="0" xfId="0" applyFont="1" applyFill="1"/>
    <xf numFmtId="1" fontId="2" fillId="5" borderId="1" xfId="0" applyNumberFormat="1" applyFont="1" applyFill="1" applyBorder="1"/>
    <xf numFmtId="1" fontId="0" fillId="0" borderId="1" xfId="0" applyNumberFormat="1" applyBorder="1"/>
    <xf numFmtId="167" fontId="8" fillId="0" borderId="4" xfId="0" applyNumberFormat="1" applyFont="1" applyBorder="1"/>
    <xf numFmtId="167" fontId="6" fillId="2" borderId="0" xfId="0" applyNumberFormat="1" applyFont="1" applyFill="1" applyAlignment="1">
      <alignment horizontal="left"/>
    </xf>
    <xf numFmtId="167" fontId="6" fillId="0" borderId="0" xfId="0" applyNumberFormat="1" applyFont="1"/>
    <xf numFmtId="167" fontId="6" fillId="9" borderId="1" xfId="0" applyNumberFormat="1" applyFont="1" applyFill="1" applyBorder="1" applyAlignment="1">
      <alignment horizontal="center" vertical="center" wrapText="1"/>
    </xf>
    <xf numFmtId="0" fontId="50" fillId="2" borderId="20" xfId="0" applyFont="1" applyFill="1" applyBorder="1" applyAlignment="1">
      <alignment horizontal="center" vertical="center"/>
    </xf>
    <xf numFmtId="0" fontId="1" fillId="0" borderId="0" xfId="0" applyFont="1"/>
    <xf numFmtId="0" fontId="51" fillId="2" borderId="0" xfId="0" applyFont="1" applyFill="1"/>
    <xf numFmtId="1" fontId="0" fillId="0" borderId="0" xfId="0" applyNumberFormat="1"/>
    <xf numFmtId="22" fontId="6" fillId="0" borderId="0" xfId="0" applyNumberFormat="1" applyFont="1"/>
    <xf numFmtId="0" fontId="6" fillId="0" borderId="0" xfId="0" applyFont="1" applyAlignment="1">
      <alignment horizontal="left" vertical="center" wrapText="1"/>
    </xf>
    <xf numFmtId="0" fontId="41" fillId="0" borderId="0" xfId="0" applyFont="1" applyAlignment="1">
      <alignment horizontal="center" vertical="center" wrapText="1"/>
    </xf>
    <xf numFmtId="10" fontId="41" fillId="0" borderId="0" xfId="0" applyNumberFormat="1" applyFont="1" applyAlignment="1">
      <alignment horizontal="center" vertical="center" wrapText="1"/>
    </xf>
    <xf numFmtId="0" fontId="13" fillId="3" borderId="0" xfId="1" applyFont="1" applyFill="1" applyAlignment="1" applyProtection="1">
      <alignment horizontal="right"/>
    </xf>
    <xf numFmtId="0" fontId="14" fillId="3" borderId="0" xfId="0" applyFont="1" applyFill="1" applyAlignment="1">
      <alignment horizontal="right"/>
    </xf>
    <xf numFmtId="0" fontId="48" fillId="3" borderId="0" xfId="0" applyFont="1" applyFill="1" applyAlignment="1">
      <alignment horizontal="center" vertical="center" wrapText="1"/>
    </xf>
    <xf numFmtId="165" fontId="49" fillId="3" borderId="0" xfId="0" applyNumberFormat="1" applyFont="1" applyFill="1" applyAlignment="1">
      <alignment horizontal="left" vertical="top"/>
    </xf>
    <xf numFmtId="0" fontId="8" fillId="3" borderId="0" xfId="0" applyFont="1" applyFill="1" applyAlignment="1">
      <alignment horizontal="center"/>
    </xf>
    <xf numFmtId="0" fontId="15" fillId="3" borderId="0" xfId="0" applyFont="1" applyFill="1" applyAlignment="1">
      <alignment horizontal="center"/>
    </xf>
    <xf numFmtId="0" fontId="12" fillId="3" borderId="0" xfId="1" applyFont="1" applyFill="1" applyAlignment="1">
      <alignment horizontal="right"/>
    </xf>
    <xf numFmtId="0" fontId="17" fillId="3" borderId="0" xfId="0" applyFont="1" applyFill="1" applyAlignment="1">
      <alignment horizontal="center"/>
    </xf>
    <xf numFmtId="0" fontId="18" fillId="3" borderId="0" xfId="0" applyFont="1" applyFill="1" applyAlignment="1">
      <alignment horizontal="center"/>
    </xf>
    <xf numFmtId="0" fontId="8" fillId="3" borderId="0" xfId="0" applyFont="1" applyFill="1" applyAlignment="1">
      <alignment horizontal="left"/>
    </xf>
    <xf numFmtId="0" fontId="8" fillId="2" borderId="14" xfId="0" applyFont="1" applyFill="1" applyBorder="1" applyAlignment="1">
      <alignment horizontal="left" vertical="top" wrapText="1"/>
    </xf>
    <xf numFmtId="0" fontId="8" fillId="2" borderId="15" xfId="0" applyFont="1" applyFill="1" applyBorder="1" applyAlignment="1">
      <alignment horizontal="left" vertical="top" wrapText="1"/>
    </xf>
    <xf numFmtId="0" fontId="8" fillId="2" borderId="16" xfId="0" applyFont="1" applyFill="1" applyBorder="1" applyAlignment="1">
      <alignment horizontal="left" vertical="top" wrapText="1"/>
    </xf>
    <xf numFmtId="0" fontId="8" fillId="2" borderId="17" xfId="0" applyFont="1" applyFill="1" applyBorder="1" applyAlignment="1">
      <alignment horizontal="left" vertical="top" wrapText="1"/>
    </xf>
    <xf numFmtId="167" fontId="22" fillId="2" borderId="18" xfId="0" applyNumberFormat="1" applyFont="1" applyFill="1" applyBorder="1" applyAlignment="1">
      <alignment horizontal="right"/>
    </xf>
    <xf numFmtId="167" fontId="22" fillId="2" borderId="19" xfId="0" applyNumberFormat="1" applyFont="1" applyFill="1" applyBorder="1" applyAlignment="1">
      <alignment horizontal="right"/>
    </xf>
    <xf numFmtId="169" fontId="22" fillId="2" borderId="18" xfId="0" applyNumberFormat="1" applyFont="1" applyFill="1" applyBorder="1" applyAlignment="1">
      <alignment horizontal="right"/>
    </xf>
    <xf numFmtId="169" fontId="22" fillId="2" borderId="19" xfId="0" applyNumberFormat="1" applyFont="1" applyFill="1" applyBorder="1" applyAlignment="1">
      <alignment horizontal="right"/>
    </xf>
    <xf numFmtId="49" fontId="30" fillId="0" borderId="0" xfId="0" applyNumberFormat="1" applyFont="1" applyAlignment="1">
      <alignment horizontal="left" vertical="center" wrapText="1"/>
    </xf>
    <xf numFmtId="49" fontId="30" fillId="0" borderId="0" xfId="0" applyNumberFormat="1" applyFont="1" applyAlignment="1">
      <alignment horizontal="left"/>
    </xf>
    <xf numFmtId="0" fontId="33" fillId="0" borderId="0" xfId="0" applyFont="1" applyAlignment="1">
      <alignment horizontal="center" vertical="center"/>
    </xf>
    <xf numFmtId="0" fontId="32" fillId="2" borderId="0" xfId="0" applyFont="1" applyFill="1" applyAlignment="1">
      <alignment horizontal="center"/>
    </xf>
    <xf numFmtId="0" fontId="31" fillId="3" borderId="1" xfId="0" applyFont="1" applyFill="1" applyBorder="1" applyAlignment="1">
      <alignment horizontal="center" vertical="center" wrapText="1"/>
    </xf>
    <xf numFmtId="0" fontId="19" fillId="3" borderId="2" xfId="0" applyFont="1" applyFill="1" applyBorder="1" applyAlignment="1">
      <alignment horizontal="left" vertical="center" wrapText="1"/>
    </xf>
    <xf numFmtId="0" fontId="19" fillId="3" borderId="3" xfId="0" applyFont="1" applyFill="1" applyBorder="1" applyAlignment="1">
      <alignment horizontal="left" vertical="center" wrapText="1"/>
    </xf>
    <xf numFmtId="167" fontId="31" fillId="3" borderId="2" xfId="2" applyNumberFormat="1" applyFont="1" applyFill="1" applyBorder="1" applyAlignment="1">
      <alignment horizontal="center" vertical="center"/>
    </xf>
    <xf numFmtId="167" fontId="31" fillId="3" borderId="3" xfId="2" applyNumberFormat="1" applyFont="1" applyFill="1" applyBorder="1" applyAlignment="1">
      <alignment horizontal="center" vertical="center"/>
    </xf>
    <xf numFmtId="0" fontId="19" fillId="3" borderId="1" xfId="0" applyFont="1" applyFill="1" applyBorder="1" applyAlignment="1">
      <alignment horizontal="left" vertical="center"/>
    </xf>
    <xf numFmtId="49" fontId="36" fillId="0" borderId="0" xfId="0" applyNumberFormat="1" applyFont="1" applyAlignment="1">
      <alignment horizontal="left" vertical="center"/>
    </xf>
    <xf numFmtId="0" fontId="36" fillId="0" borderId="0" xfId="0" applyFont="1" applyAlignment="1">
      <alignment horizontal="left" vertical="center"/>
    </xf>
    <xf numFmtId="0" fontId="36" fillId="0" borderId="4" xfId="0" applyFont="1" applyBorder="1" applyAlignment="1">
      <alignment horizontal="left" vertical="center"/>
    </xf>
    <xf numFmtId="164" fontId="19" fillId="7" borderId="1" xfId="2" applyFont="1" applyFill="1" applyBorder="1" applyAlignment="1">
      <alignment horizontal="center" vertical="center"/>
    </xf>
    <xf numFmtId="0" fontId="19" fillId="7" borderId="1" xfId="0" applyFont="1" applyFill="1" applyBorder="1" applyAlignment="1">
      <alignment horizontal="left" vertical="center"/>
    </xf>
    <xf numFmtId="0" fontId="36" fillId="0" borderId="0" xfId="0" applyFont="1" applyAlignment="1">
      <alignment horizontal="left" wrapText="1"/>
    </xf>
    <xf numFmtId="0" fontId="36" fillId="0" borderId="11" xfId="0" applyFont="1" applyBorder="1" applyAlignment="1">
      <alignment horizontal="left" wrapText="1"/>
    </xf>
    <xf numFmtId="0" fontId="36" fillId="0" borderId="0" xfId="0" applyFont="1" applyAlignment="1">
      <alignment horizontal="left" vertical="center" wrapText="1"/>
    </xf>
    <xf numFmtId="0" fontId="42" fillId="0" borderId="10" xfId="0" applyFont="1" applyBorder="1" applyAlignment="1">
      <alignment horizontal="justify" vertical="center" wrapText="1"/>
    </xf>
    <xf numFmtId="0" fontId="42" fillId="0" borderId="0" xfId="0" applyFont="1" applyAlignment="1">
      <alignment horizontal="justify" vertical="center" wrapText="1"/>
    </xf>
    <xf numFmtId="0" fontId="19" fillId="0" borderId="4" xfId="0" applyFont="1" applyBorder="1" applyAlignment="1">
      <alignment horizontal="left"/>
    </xf>
    <xf numFmtId="0" fontId="39" fillId="7" borderId="7" xfId="0" applyFont="1" applyFill="1" applyBorder="1" applyAlignment="1">
      <alignment horizontal="left" vertical="center" wrapText="1"/>
    </xf>
    <xf numFmtId="0" fontId="39" fillId="7" borderId="8" xfId="0" applyFont="1" applyFill="1" applyBorder="1" applyAlignment="1">
      <alignment horizontal="left" vertical="center" wrapText="1"/>
    </xf>
    <xf numFmtId="0" fontId="39" fillId="7" borderId="9" xfId="0" applyFont="1" applyFill="1" applyBorder="1" applyAlignment="1">
      <alignment horizontal="left" vertical="center" wrapText="1"/>
    </xf>
    <xf numFmtId="0" fontId="39" fillId="7" borderId="10" xfId="0" applyFont="1" applyFill="1" applyBorder="1" applyAlignment="1">
      <alignment horizontal="left" vertical="center" wrapText="1"/>
    </xf>
    <xf numFmtId="0" fontId="39" fillId="7" borderId="0" xfId="0" applyFont="1" applyFill="1" applyAlignment="1">
      <alignment horizontal="left" vertical="center" wrapText="1"/>
    </xf>
    <xf numFmtId="0" fontId="39" fillId="7" borderId="11" xfId="0" applyFont="1" applyFill="1" applyBorder="1" applyAlignment="1">
      <alignment horizontal="left" vertical="center" wrapText="1"/>
    </xf>
    <xf numFmtId="0" fontId="39" fillId="7" borderId="12" xfId="0" applyFont="1" applyFill="1" applyBorder="1" applyAlignment="1">
      <alignment horizontal="left" vertical="center" wrapText="1"/>
    </xf>
    <xf numFmtId="0" fontId="39" fillId="7" borderId="4" xfId="0" applyFont="1" applyFill="1" applyBorder="1" applyAlignment="1">
      <alignment horizontal="left" vertical="center" wrapText="1"/>
    </xf>
    <xf numFmtId="0" fontId="39" fillId="7" borderId="13" xfId="0" applyFont="1" applyFill="1" applyBorder="1" applyAlignment="1">
      <alignment horizontal="left" vertical="center" wrapText="1"/>
    </xf>
    <xf numFmtId="0" fontId="37" fillId="5" borderId="1" xfId="0" applyFont="1" applyFill="1" applyBorder="1" applyAlignment="1">
      <alignment horizontal="left" vertical="center"/>
    </xf>
    <xf numFmtId="0" fontId="28" fillId="0" borderId="0" xfId="0" applyFont="1" applyAlignment="1">
      <alignment horizontal="left" vertical="top" wrapText="1"/>
    </xf>
    <xf numFmtId="164" fontId="37" fillId="5" borderId="1" xfId="2" applyFont="1" applyFill="1" applyBorder="1" applyAlignment="1">
      <alignment horizontal="center" vertical="center"/>
    </xf>
    <xf numFmtId="0" fontId="35" fillId="0" borderId="0" xfId="0" applyFont="1" applyAlignment="1">
      <alignment horizontal="left" vertical="top"/>
    </xf>
    <xf numFmtId="0" fontId="35" fillId="0" borderId="4" xfId="0" applyFont="1" applyBorder="1" applyAlignment="1">
      <alignment horizontal="left" vertical="top"/>
    </xf>
    <xf numFmtId="0" fontId="6" fillId="0" borderId="0" xfId="0" applyFont="1" applyAlignment="1">
      <alignment horizontal="left" vertical="center" wrapText="1"/>
    </xf>
    <xf numFmtId="0" fontId="6" fillId="0" borderId="0" xfId="0" applyFont="1" applyAlignment="1">
      <alignment horizontal="left" vertical="center"/>
    </xf>
    <xf numFmtId="0" fontId="37" fillId="5" borderId="2" xfId="0" applyFont="1" applyFill="1" applyBorder="1" applyAlignment="1">
      <alignment horizontal="left" vertical="center" wrapText="1"/>
    </xf>
    <xf numFmtId="0" fontId="37" fillId="5" borderId="3" xfId="0" applyFont="1" applyFill="1" applyBorder="1" applyAlignment="1">
      <alignment horizontal="left" vertical="center" wrapText="1"/>
    </xf>
    <xf numFmtId="0" fontId="37" fillId="5" borderId="1" xfId="0" applyFont="1" applyFill="1" applyBorder="1" applyAlignment="1">
      <alignment horizontal="left" vertical="center" wrapText="1"/>
    </xf>
    <xf numFmtId="0" fontId="43" fillId="7" borderId="2" xfId="0" applyFont="1" applyFill="1" applyBorder="1" applyAlignment="1">
      <alignment horizontal="left" vertical="center"/>
    </xf>
    <xf numFmtId="0" fontId="43" fillId="7" borderId="3" xfId="0" applyFont="1" applyFill="1" applyBorder="1" applyAlignment="1">
      <alignment horizontal="left" vertical="center"/>
    </xf>
    <xf numFmtId="14" fontId="43" fillId="7" borderId="1" xfId="0" applyNumberFormat="1" applyFont="1" applyFill="1" applyBorder="1" applyAlignment="1">
      <alignment horizontal="left" vertical="center"/>
    </xf>
    <xf numFmtId="0" fontId="43" fillId="7" borderId="1" xfId="0" applyFont="1" applyFill="1" applyBorder="1" applyAlignment="1">
      <alignment horizontal="left" vertical="center"/>
    </xf>
    <xf numFmtId="0" fontId="19" fillId="0" borderId="0" xfId="0" applyFont="1" applyAlignment="1">
      <alignment horizontal="left"/>
    </xf>
    <xf numFmtId="0" fontId="6" fillId="2" borderId="1" xfId="0" applyFont="1" applyFill="1" applyBorder="1" applyAlignment="1">
      <alignment horizontal="left"/>
    </xf>
    <xf numFmtId="170" fontId="6" fillId="2" borderId="1" xfId="0" applyNumberFormat="1" applyFont="1" applyFill="1" applyBorder="1" applyAlignment="1">
      <alignment horizontal="left" vertical="center"/>
    </xf>
    <xf numFmtId="0" fontId="6" fillId="2" borderId="1" xfId="0" applyFont="1" applyFill="1" applyBorder="1" applyAlignment="1">
      <alignment horizontal="left" vertical="center"/>
    </xf>
    <xf numFmtId="49" fontId="6" fillId="2" borderId="1" xfId="0" applyNumberFormat="1" applyFont="1" applyFill="1" applyBorder="1" applyAlignment="1">
      <alignment horizontal="left" vertical="center"/>
    </xf>
    <xf numFmtId="0" fontId="10" fillId="9" borderId="0" xfId="0" applyFont="1" applyFill="1" applyAlignment="1">
      <alignment horizontal="center" wrapText="1"/>
    </xf>
    <xf numFmtId="0" fontId="10" fillId="9" borderId="0" xfId="0" applyFont="1" applyFill="1" applyAlignment="1">
      <alignment horizontal="center"/>
    </xf>
    <xf numFmtId="0" fontId="6" fillId="2" borderId="1" xfId="0" applyFont="1" applyFill="1" applyBorder="1" applyAlignment="1">
      <alignment horizontal="left" wrapText="1"/>
    </xf>
    <xf numFmtId="0" fontId="6" fillId="2" borderId="7" xfId="0" applyFont="1" applyFill="1" applyBorder="1" applyAlignment="1">
      <alignment horizontal="left" vertical="center"/>
    </xf>
    <xf numFmtId="0" fontId="6" fillId="2" borderId="9" xfId="0" applyFont="1" applyFill="1" applyBorder="1" applyAlignment="1">
      <alignment horizontal="left" vertical="center"/>
    </xf>
    <xf numFmtId="0" fontId="6" fillId="2" borderId="10" xfId="0" applyFont="1" applyFill="1" applyBorder="1" applyAlignment="1">
      <alignment horizontal="left" vertical="center"/>
    </xf>
    <xf numFmtId="0" fontId="6" fillId="2" borderId="11" xfId="0" applyFont="1" applyFill="1" applyBorder="1" applyAlignment="1">
      <alignment horizontal="left" vertical="center"/>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7" xfId="0" applyFont="1" applyFill="1" applyBorder="1" applyAlignment="1">
      <alignment horizontal="left"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0" xfId="0" applyFont="1" applyFill="1" applyAlignment="1">
      <alignment horizontal="left" vertical="center" wrapText="1"/>
    </xf>
    <xf numFmtId="0" fontId="6" fillId="2" borderId="11" xfId="0" applyFont="1" applyFill="1" applyBorder="1" applyAlignment="1">
      <alignment horizontal="left" vertical="center" wrapText="1"/>
    </xf>
    <xf numFmtId="0" fontId="6" fillId="2" borderId="12"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2" borderId="13" xfId="0" applyFont="1" applyFill="1" applyBorder="1" applyAlignment="1">
      <alignment horizontal="left" vertical="center" wrapText="1"/>
    </xf>
  </cellXfs>
  <cellStyles count="3">
    <cellStyle name="Lien hypertexte" xfId="1" builtinId="8"/>
    <cellStyle name="Milliers" xfId="2" builtinId="3"/>
    <cellStyle name="Normal" xfId="0" builtinId="0"/>
  </cellStyles>
  <dxfs count="0"/>
  <tableStyles count="0" defaultTableStyle="TableStyleMedium2" defaultPivotStyle="PivotStyleLight16"/>
  <colors>
    <mruColors>
      <color rgb="FFFF79BC"/>
      <color rgb="FFFF3399"/>
      <color rgb="FFEAEDF2"/>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pivotCacheDefinition" Target="pivotCache/pivotCacheDefinition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[Excel My Sales v1.xlsm]TBCroisé!Tableau croisé dynamique1</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en-US" sz="1400" b="1">
                <a:solidFill>
                  <a:sysClr val="windowText" lastClr="000000"/>
                </a:solidFill>
              </a:rPr>
              <a:t>Analyse des ventes TTC par client</a:t>
            </a:r>
          </a:p>
        </c:rich>
      </c:tx>
      <c:layout>
        <c:manualLayout>
          <c:xMode val="edge"/>
          <c:yMode val="edge"/>
          <c:x val="0.36904415817162906"/>
          <c:y val="6.9520646663130074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fr-FR"/>
        </a:p>
      </c:txPr>
    </c:title>
    <c:autoTitleDeleted val="0"/>
    <c:pivotFmts>
      <c:pivotFmt>
        <c:idx val="0"/>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6"/>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Times New Roman" panose="02020603050405020304" pitchFamily="18" charset="0"/>
                  <a:ea typeface="+mn-ea"/>
                  <a:cs typeface="Times New Roman" panose="02020603050405020304" pitchFamily="18" charset="0"/>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stacked"/>
        <c:varyColors val="0"/>
        <c:ser>
          <c:idx val="0"/>
          <c:order val="0"/>
          <c:tx>
            <c:strRef>
              <c:f>TBCroisé!$B$1</c:f>
              <c:strCache>
                <c:ptCount val="1"/>
                <c:pt idx="0">
                  <c:v>Total</c:v>
                </c:pt>
              </c:strCache>
            </c:strRef>
          </c:tx>
          <c:spPr>
            <a:solidFill>
              <a:schemeClr val="accent6"/>
            </a:solidFill>
            <a:ln>
              <a:noFill/>
            </a:ln>
            <a:effectLst/>
          </c:spPr>
          <c:invertIfNegative val="0"/>
          <c:cat>
            <c:strRef>
              <c:f>TBCroisé!$A$2:$A$3</c:f>
              <c:strCache>
                <c:ptCount val="1"/>
                <c:pt idx="0">
                  <c:v>(vide)</c:v>
                </c:pt>
              </c:strCache>
            </c:strRef>
          </c:cat>
          <c:val>
            <c:numRef>
              <c:f>TBCroisé!$B$2:$B$3</c:f>
              <c:numCache>
                <c:formatCode>General</c:formatCode>
                <c:ptCount val="1"/>
              </c:numCache>
            </c:numRef>
          </c:val>
          <c:extLst>
            <c:ext xmlns:c16="http://schemas.microsoft.com/office/drawing/2014/chart" uri="{C3380CC4-5D6E-409C-BE32-E72D297353CC}">
              <c16:uniqueId val="{00000000-FBFC-44AA-8C46-9507A8813D1F}"/>
            </c:ext>
          </c:extLst>
        </c:ser>
        <c:dLbls>
          <c:showLegendKey val="0"/>
          <c:showVal val="0"/>
          <c:showCatName val="0"/>
          <c:showSerName val="0"/>
          <c:showPercent val="0"/>
          <c:showBubbleSize val="0"/>
        </c:dLbls>
        <c:gapWidth val="150"/>
        <c:overlap val="100"/>
        <c:axId val="1819607744"/>
        <c:axId val="1819621664"/>
      </c:barChart>
      <c:catAx>
        <c:axId val="181960774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fr-FR"/>
          </a:p>
        </c:txPr>
        <c:crossAx val="1819621664"/>
        <c:crosses val="autoZero"/>
        <c:auto val="1"/>
        <c:lblAlgn val="ctr"/>
        <c:lblOffset val="100"/>
        <c:noMultiLvlLbl val="0"/>
      </c:catAx>
      <c:valAx>
        <c:axId val="18196216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fr-FR"/>
          </a:p>
        </c:txPr>
        <c:crossAx val="1819607744"/>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fr-FR"/>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Times New Roman" panose="02020603050405020304" pitchFamily="18" charset="0"/>
          <a:cs typeface="Times New Roman" panose="02020603050405020304" pitchFamily="18" charset="0"/>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[Excel My Sales v1.xlsm]TBCroisé!Tableau croisé dynamique2</c:name>
    <c:fmtId val="3"/>
  </c:pivotSource>
  <c:chart>
    <c:title>
      <c:tx>
        <c:rich>
          <a:bodyPr rot="0" spcFirstLastPara="1" vertOverflow="ellipsis" vert="horz" wrap="square" anchor="ctr" anchorCtr="1"/>
          <a:lstStyle/>
          <a:p>
            <a:pPr>
              <a:defRPr sz="1400" b="1" i="0" u="none" strike="noStrike" kern="1200" spc="0" baseline="0">
                <a:solidFill>
                  <a:sysClr val="windowText" lastClr="000000"/>
                </a:solidFill>
                <a:latin typeface="Times New Roman" panose="02020603050405020304" pitchFamily="18" charset="0"/>
                <a:ea typeface="+mn-ea"/>
                <a:cs typeface="Times New Roman" panose="02020603050405020304" pitchFamily="18" charset="0"/>
              </a:defRPr>
            </a:pPr>
            <a:r>
              <a:rPr lang="en-US" sz="1400">
                <a:solidFill>
                  <a:sysClr val="windowText" lastClr="000000"/>
                </a:solidFill>
              </a:rPr>
              <a:t>Répartition des modes de paiement utilisés par les clients pour les factures de ventes (Non payé = vide)</a:t>
            </a:r>
          </a:p>
        </c:rich>
      </c:tx>
      <c:layout>
        <c:manualLayout>
          <c:xMode val="edge"/>
          <c:yMode val="edge"/>
          <c:x val="0.14827604265181937"/>
          <c:y val="3.2724858944573512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Times New Roman" panose="02020603050405020304" pitchFamily="18" charset="0"/>
              <a:ea typeface="+mn-ea"/>
              <a:cs typeface="Times New Roman" panose="02020603050405020304" pitchFamily="18" charset="0"/>
            </a:defRPr>
          </a:pPr>
          <a:endParaRPr lang="fr-FR"/>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anchor="ctr" anchorCtr="1"/>
            <a:lstStyle/>
            <a:p>
              <a:pPr>
                <a:defRPr sz="1000" b="1" i="0" u="none" strike="noStrike" kern="1200" baseline="0">
                  <a:solidFill>
                    <a:schemeClr val="tx1">
                      <a:lumMod val="75000"/>
                      <a:lumOff val="25000"/>
                    </a:schemeClr>
                  </a:solidFill>
                  <a:latin typeface="Times New Roman" panose="02020603050405020304" pitchFamily="18" charset="0"/>
                  <a:ea typeface="+mn-ea"/>
                  <a:cs typeface="Times New Roman" panose="02020603050405020304" pitchFamily="18" charset="0"/>
                </a:defRPr>
              </a:pPr>
              <a:endParaRPr lang="fr-FR"/>
            </a:p>
          </c:txPr>
          <c:showLegendKey val="0"/>
          <c:showVal val="0"/>
          <c:showCatName val="1"/>
          <c:showSerName val="0"/>
          <c:showPercent val="1"/>
          <c:showBubbleSize val="0"/>
          <c:extLst>
            <c:ext xmlns:c15="http://schemas.microsoft.com/office/drawing/2012/chart" uri="{CE6537A1-D6FC-4f65-9D91-7224C49458BB}"/>
          </c:extLst>
        </c:dLbl>
      </c:pivotFmt>
      <c:pivotFmt>
        <c:idx val="5"/>
        <c:spPr>
          <a:solidFill>
            <a:schemeClr val="accent1"/>
          </a:solidFill>
          <a:ln w="19050">
            <a:solidFill>
              <a:schemeClr val="lt1"/>
            </a:solidFill>
          </a:ln>
          <a:effectLst/>
        </c:spPr>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pivotFmt>
      <c:pivotFmt>
        <c:idx val="8"/>
        <c:spPr>
          <a:solidFill>
            <a:schemeClr val="accent1"/>
          </a:solidFill>
          <a:ln w="19050">
            <a:solidFill>
              <a:schemeClr val="lt1"/>
            </a:solidFill>
          </a:ln>
          <a:effectLst/>
        </c:spPr>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s>
    <c:plotArea>
      <c:layout/>
      <c:pieChart>
        <c:varyColors val="1"/>
        <c:ser>
          <c:idx val="0"/>
          <c:order val="0"/>
          <c:tx>
            <c:strRef>
              <c:f>TBCroisé!$E$1</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0F0-4BF6-84F6-21C831547126}"/>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0F0-4BF6-84F6-21C831547126}"/>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FBD7-4E2C-A0C1-01C37D52366E}"/>
              </c:ext>
            </c:extLst>
          </c:dPt>
          <c:dLbls>
            <c:spPr>
              <a:noFill/>
              <a:ln>
                <a:noFill/>
              </a:ln>
              <a:effectLst/>
            </c:spPr>
            <c:txPr>
              <a:bodyPr rot="0" spcFirstLastPara="1" vertOverflow="ellipsis" vert="horz" wrap="square" anchor="ctr" anchorCtr="1"/>
              <a:lstStyle/>
              <a:p>
                <a:pPr>
                  <a:defRPr sz="1000" b="1" i="0" u="none" strike="noStrike" kern="1200" baseline="0">
                    <a:solidFill>
                      <a:schemeClr val="tx1">
                        <a:lumMod val="75000"/>
                        <a:lumOff val="25000"/>
                      </a:schemeClr>
                    </a:solidFill>
                    <a:latin typeface="Times New Roman" panose="02020603050405020304" pitchFamily="18" charset="0"/>
                    <a:ea typeface="+mn-ea"/>
                    <a:cs typeface="Times New Roman" panose="02020603050405020304" pitchFamily="18" charset="0"/>
                  </a:defRPr>
                </a:pPr>
                <a:endParaRPr lang="fr-FR"/>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TBCroisé!$D$2:$D$3</c:f>
              <c:strCache>
                <c:ptCount val="1"/>
                <c:pt idx="0">
                  <c:v>(vide)</c:v>
                </c:pt>
              </c:strCache>
            </c:strRef>
          </c:cat>
          <c:val>
            <c:numRef>
              <c:f>TBCroisé!$E$2:$E$3</c:f>
              <c:numCache>
                <c:formatCode>General</c:formatCode>
                <c:ptCount val="1"/>
              </c:numCache>
            </c:numRef>
          </c:val>
          <c:extLst>
            <c:ext xmlns:c16="http://schemas.microsoft.com/office/drawing/2014/chart" uri="{C3380CC4-5D6E-409C-BE32-E72D297353CC}">
              <c16:uniqueId val="{00000004-B0F0-4BF6-84F6-21C831547126}"/>
            </c:ext>
          </c:extLst>
        </c:ser>
        <c:dLbls>
          <c:showLegendKey val="0"/>
          <c:showVal val="0"/>
          <c:showCatName val="1"/>
          <c:showSerName val="0"/>
          <c:showPercent val="1"/>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sz="1000" b="1">
          <a:latin typeface="Times New Roman" panose="02020603050405020304" pitchFamily="18" charset="0"/>
          <a:cs typeface="Times New Roman" panose="02020603050405020304" pitchFamily="18" charset="0"/>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pivotSource>
    <c:name>[Excel My Sales v1.xlsm]TBCroisé!Tableau croisé dynamique3</c:name>
    <c:fmtId val="4"/>
  </c:pivotSource>
  <c:chart>
    <c:title>
      <c:tx>
        <c:rich>
          <a:bodyPr rot="0" spcFirstLastPara="1" vertOverflow="ellipsis" vert="horz" wrap="square" anchor="ctr" anchorCtr="1"/>
          <a:lstStyle/>
          <a:p>
            <a:pPr>
              <a:defRPr sz="1400" b="1" i="0" u="none" strike="noStrike" kern="1200" spc="0" baseline="0">
                <a:solidFill>
                  <a:sysClr val="windowText" lastClr="000000"/>
                </a:solidFill>
                <a:latin typeface="Times New Roman" panose="02020603050405020304" pitchFamily="18" charset="0"/>
                <a:ea typeface="+mn-ea"/>
                <a:cs typeface="Times New Roman" panose="02020603050405020304" pitchFamily="18" charset="0"/>
              </a:defRPr>
            </a:pPr>
            <a:r>
              <a:rPr lang="en-US" b="1">
                <a:solidFill>
                  <a:sysClr val="windowText" lastClr="000000"/>
                </a:solidFill>
              </a:rPr>
              <a:t>Répartition des produits vendus par montant TTC</a:t>
            </a:r>
          </a:p>
        </c:rich>
      </c:tx>
      <c:layout>
        <c:manualLayout>
          <c:xMode val="edge"/>
          <c:yMode val="edge"/>
          <c:x val="0.2886263234014344"/>
          <c:y val="5.150546581668575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Times New Roman" panose="02020603050405020304" pitchFamily="18" charset="0"/>
              <a:ea typeface="+mn-ea"/>
              <a:cs typeface="Times New Roman" panose="02020603050405020304" pitchFamily="18" charset="0"/>
            </a:defRPr>
          </a:pPr>
          <a:endParaRPr lang="fr-FR"/>
        </a:p>
      </c:txPr>
    </c:title>
    <c:autoTitleDeleted val="0"/>
    <c:pivotFmts>
      <c:pivotFmt>
        <c:idx val="0"/>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w="19050">
            <a:solidFill>
              <a:schemeClr val="lt1"/>
            </a:solidFill>
          </a:ln>
          <a:effectLst/>
        </c:spPr>
      </c:pivotFmt>
      <c:pivotFmt>
        <c:idx val="3"/>
        <c:spPr>
          <a:solidFill>
            <a:schemeClr val="accent1"/>
          </a:solidFill>
          <a:ln w="19050">
            <a:solidFill>
              <a:schemeClr val="lt1"/>
            </a:solidFill>
          </a:ln>
          <a:effectLst/>
        </c:spPr>
      </c:pivotFmt>
      <c:pivotFmt>
        <c:idx val="4"/>
        <c:spPr>
          <a:solidFill>
            <a:schemeClr val="accent1"/>
          </a:solidFill>
          <a:ln w="19050">
            <a:solidFill>
              <a:schemeClr val="lt1"/>
            </a:solidFill>
          </a:ln>
          <a:effectLst/>
        </c:spPr>
      </c:pivotFmt>
      <c:pivotFmt>
        <c:idx val="5"/>
        <c:spPr>
          <a:solidFill>
            <a:schemeClr val="accent1"/>
          </a:solidFill>
          <a:ln w="19050">
            <a:solidFill>
              <a:schemeClr val="lt1"/>
            </a:solidFill>
          </a:ln>
          <a:effectLst/>
        </c:spPr>
        <c:marker>
          <c:symbol val="none"/>
        </c:marker>
        <c:dLbl>
          <c:idx val="0"/>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Times New Roman" panose="02020603050405020304" pitchFamily="18" charset="0"/>
                  <a:ea typeface="+mn-ea"/>
                  <a:cs typeface="Times New Roman" panose="02020603050405020304" pitchFamily="18" charset="0"/>
                </a:defRPr>
              </a:pPr>
              <a:endParaRPr lang="fr-FR"/>
            </a:p>
          </c:txPr>
          <c:showLegendKey val="0"/>
          <c:showVal val="0"/>
          <c:showCatName val="1"/>
          <c:showSerName val="0"/>
          <c:showPercent val="1"/>
          <c:showBubbleSize val="0"/>
          <c:extLst>
            <c:ext xmlns:c15="http://schemas.microsoft.com/office/drawing/2012/chart" uri="{CE6537A1-D6FC-4f65-9D91-7224C49458BB}"/>
          </c:extLst>
        </c:dLbl>
      </c:pivotFmt>
      <c:pivotFmt>
        <c:idx val="6"/>
        <c:spPr>
          <a:solidFill>
            <a:schemeClr val="accent1"/>
          </a:solidFill>
          <a:ln w="19050">
            <a:solidFill>
              <a:schemeClr val="lt1"/>
            </a:solidFill>
          </a:ln>
          <a:effectLst/>
        </c:spPr>
      </c:pivotFmt>
      <c:pivotFmt>
        <c:idx val="7"/>
        <c:spPr>
          <a:solidFill>
            <a:schemeClr val="accent1"/>
          </a:solidFill>
          <a:ln w="19050">
            <a:solidFill>
              <a:schemeClr val="lt1"/>
            </a:solidFill>
          </a:ln>
          <a:effectLst/>
        </c:spPr>
      </c:pivotFmt>
      <c:pivotFmt>
        <c:idx val="8"/>
        <c:spPr>
          <a:solidFill>
            <a:schemeClr val="accent1"/>
          </a:solidFill>
          <a:ln w="19050">
            <a:solidFill>
              <a:schemeClr val="lt1"/>
            </a:solidFill>
          </a:ln>
          <a:effectLst/>
        </c:spPr>
      </c:pivotFmt>
      <c:pivotFmt>
        <c:idx val="9"/>
        <c:spPr>
          <a:solidFill>
            <a:schemeClr val="accent1"/>
          </a:solidFill>
          <a:ln w="19050">
            <a:solidFill>
              <a:schemeClr val="lt1"/>
            </a:solidFill>
          </a:ln>
          <a:effectLst/>
        </c:spPr>
      </c:pivotFmt>
      <c:pivotFmt>
        <c:idx val="10"/>
        <c:spPr>
          <a:solidFill>
            <a:schemeClr val="accent1"/>
          </a:solidFill>
          <a:ln w="19050">
            <a:solidFill>
              <a:schemeClr val="lt1"/>
            </a:solidFill>
          </a:ln>
          <a:effectLst/>
        </c:spPr>
      </c:pivotFmt>
      <c:pivotFmt>
        <c:idx val="11"/>
        <c:spPr>
          <a:solidFill>
            <a:schemeClr val="accent1"/>
          </a:solidFill>
          <a:ln w="19050">
            <a:solidFill>
              <a:schemeClr val="lt1"/>
            </a:solidFill>
          </a:ln>
          <a:effectLst/>
        </c:spPr>
      </c:pivotFmt>
      <c:pivotFmt>
        <c:idx val="12"/>
        <c:spPr>
          <a:solidFill>
            <a:schemeClr val="accent1"/>
          </a:solidFill>
          <a:ln w="19050">
            <a:solidFill>
              <a:schemeClr val="lt1"/>
            </a:solidFill>
          </a:ln>
          <a:effectLst/>
        </c:spPr>
      </c:pivotFmt>
      <c:pivotFmt>
        <c:idx val="13"/>
        <c:spPr>
          <a:solidFill>
            <a:schemeClr val="accent1"/>
          </a:solidFill>
          <a:ln w="19050">
            <a:solidFill>
              <a:schemeClr val="lt1"/>
            </a:solidFill>
          </a:ln>
          <a:effectLst/>
        </c:spPr>
      </c:pivotFmt>
      <c:pivotFmt>
        <c:idx val="14"/>
        <c:spPr>
          <a:solidFill>
            <a:schemeClr val="accent1"/>
          </a:solidFill>
          <a:ln w="19050">
            <a:solidFill>
              <a:schemeClr val="lt1"/>
            </a:solidFill>
          </a:ln>
          <a:effectLst/>
        </c:spPr>
      </c:pivotFmt>
      <c:pivotFmt>
        <c:idx val="15"/>
        <c:spPr>
          <a:solidFill>
            <a:schemeClr val="accent1"/>
          </a:solidFill>
          <a:ln w="19050">
            <a:solidFill>
              <a:schemeClr val="lt1"/>
            </a:solidFill>
          </a:ln>
          <a:effectLst/>
        </c:spPr>
      </c:pivotFmt>
      <c:pivotFmt>
        <c:idx val="16"/>
        <c:spPr>
          <a:solidFill>
            <a:schemeClr val="accent1"/>
          </a:solidFill>
          <a:ln w="19050">
            <a:solidFill>
              <a:schemeClr val="lt1"/>
            </a:solidFill>
          </a:ln>
          <a:effectLst/>
        </c:spPr>
      </c:pivotFmt>
      <c:pivotFmt>
        <c:idx val="17"/>
        <c:spPr>
          <a:solidFill>
            <a:schemeClr val="accent1"/>
          </a:solidFill>
          <a:ln w="19050">
            <a:solidFill>
              <a:schemeClr val="lt1"/>
            </a:solidFill>
          </a:ln>
          <a:effectLst/>
        </c:spPr>
      </c:pivotFmt>
      <c:pivotFmt>
        <c:idx val="18"/>
        <c:spPr>
          <a:solidFill>
            <a:schemeClr val="accent1"/>
          </a:solidFill>
          <a:ln w="19050">
            <a:solidFill>
              <a:schemeClr val="lt1"/>
            </a:solidFill>
          </a:ln>
          <a:effectLst/>
        </c:spPr>
      </c:pivotFmt>
    </c:pivotFmts>
    <c:plotArea>
      <c:layout/>
      <c:pieChart>
        <c:varyColors val="1"/>
        <c:ser>
          <c:idx val="0"/>
          <c:order val="0"/>
          <c:tx>
            <c:strRef>
              <c:f>TBCroisé!$H$1</c:f>
              <c:strCache>
                <c:ptCount val="1"/>
                <c:pt idx="0">
                  <c:v>Total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0ACE-44D9-9657-FE84FC200781}"/>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0ACE-44D9-9657-FE84FC200781}"/>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0ACE-44D9-9657-FE84FC200781}"/>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B0C9-4957-8EB8-018C832B350E}"/>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B0C9-4957-8EB8-018C832B350E}"/>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B0C9-4957-8EB8-018C832B350E}"/>
              </c:ext>
            </c:extLst>
          </c:dPt>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Times New Roman" panose="02020603050405020304" pitchFamily="18" charset="0"/>
                    <a:ea typeface="+mn-ea"/>
                    <a:cs typeface="Times New Roman" panose="02020603050405020304" pitchFamily="18" charset="0"/>
                  </a:defRPr>
                </a:pPr>
                <a:endParaRPr lang="fr-FR"/>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TBCroisé!$G$2:$G$3</c:f>
              <c:strCache>
                <c:ptCount val="1"/>
                <c:pt idx="0">
                  <c:v>(vide)</c:v>
                </c:pt>
              </c:strCache>
            </c:strRef>
          </c:cat>
          <c:val>
            <c:numRef>
              <c:f>TBCroisé!$H$2:$H$3</c:f>
              <c:numCache>
                <c:formatCode>General</c:formatCode>
                <c:ptCount val="1"/>
              </c:numCache>
            </c:numRef>
          </c:val>
          <c:extLst>
            <c:ext xmlns:c16="http://schemas.microsoft.com/office/drawing/2014/chart" uri="{C3380CC4-5D6E-409C-BE32-E72D297353CC}">
              <c16:uniqueId val="{00000006-0ACE-44D9-9657-FE84FC200781}"/>
            </c:ext>
          </c:extLst>
        </c:ser>
        <c:dLbls>
          <c:showLegendKey val="0"/>
          <c:showVal val="0"/>
          <c:showCatName val="1"/>
          <c:showSerName val="0"/>
          <c:showPercent val="1"/>
          <c:showBubbleSize val="0"/>
          <c:showLeaderLines val="1"/>
        </c:dLbls>
        <c:firstSliceAng val="0"/>
      </c:pieChart>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latin typeface="Times New Roman" panose="02020603050405020304" pitchFamily="18" charset="0"/>
          <a:cs typeface="Times New Roman" panose="02020603050405020304" pitchFamily="18" charset="0"/>
        </a:defRPr>
      </a:pPr>
      <a:endParaRPr lang="fr-FR"/>
    </a:p>
  </c:txPr>
  <c:printSettings>
    <c:headerFooter/>
    <c:pageMargins b="0.75" l="0.7" r="0.7" t="0.75" header="0.3" footer="0.3"/>
    <c:pageSetup/>
  </c:printSettings>
  <c:extLst>
    <c:ext xmlns:c14="http://schemas.microsoft.com/office/drawing/2007/8/2/chart" uri="{781A3756-C4B2-4CAC-9D66-4F8BD8637D16}">
      <c14:pivotOptions>
        <c14:dropZoneFilter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7.png"/><Relationship Id="rId3" Type="http://schemas.microsoft.com/office/2007/relationships/hdphoto" Target="../media/hdphoto1.wdp"/><Relationship Id="rId7" Type="http://schemas.openxmlformats.org/officeDocument/2006/relationships/image" Target="../media/image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5.png"/><Relationship Id="rId5" Type="http://schemas.openxmlformats.org/officeDocument/2006/relationships/image" Target="../media/image4.png"/><Relationship Id="rId10" Type="http://schemas.openxmlformats.org/officeDocument/2006/relationships/image" Target="../media/image9.png"/><Relationship Id="rId4" Type="http://schemas.openxmlformats.org/officeDocument/2006/relationships/image" Target="../media/image3.png"/><Relationship Id="rId9" Type="http://schemas.openxmlformats.org/officeDocument/2006/relationships/image" Target="../media/image8.png"/></Relationships>
</file>

<file path=xl/drawings/_rels/drawing2.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chart" Target="../charts/chart3.xml"/><Relationship Id="rId4"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137160</xdr:colOff>
      <xdr:row>4</xdr:row>
      <xdr:rowOff>60960</xdr:rowOff>
    </xdr:from>
    <xdr:to>
      <xdr:col>3</xdr:col>
      <xdr:colOff>344805</xdr:colOff>
      <xdr:row>8</xdr:row>
      <xdr:rowOff>5080</xdr:rowOff>
    </xdr:to>
    <xdr:grpSp>
      <xdr:nvGrpSpPr>
        <xdr:cNvPr id="6" name="Groupe 5">
          <a:extLst>
            <a:ext uri="{FF2B5EF4-FFF2-40B4-BE49-F238E27FC236}">
              <a16:creationId xmlns:a16="http://schemas.microsoft.com/office/drawing/2014/main" id="{AD189AC3-27EE-4AB0-8CFC-34DEF65E071C}"/>
            </a:ext>
          </a:extLst>
        </xdr:cNvPr>
        <xdr:cNvGrpSpPr/>
      </xdr:nvGrpSpPr>
      <xdr:grpSpPr>
        <a:xfrm>
          <a:off x="137160" y="1082040"/>
          <a:ext cx="2577465" cy="721360"/>
          <a:chOff x="137160" y="1988820"/>
          <a:chExt cx="2577465" cy="675640"/>
        </a:xfrm>
      </xdr:grpSpPr>
      <xdr:sp macro="[0]!Groupe5_Cliquer" textlink="">
        <xdr:nvSpPr>
          <xdr:cNvPr id="7" name="Rectangle 6">
            <a:extLst>
              <a:ext uri="{FF2B5EF4-FFF2-40B4-BE49-F238E27FC236}">
                <a16:creationId xmlns:a16="http://schemas.microsoft.com/office/drawing/2014/main" id="{9FDAC878-0ADF-D88B-A0FA-D497BBA98CDE}"/>
              </a:ext>
            </a:extLst>
          </xdr:cNvPr>
          <xdr:cNvSpPr/>
        </xdr:nvSpPr>
        <xdr:spPr>
          <a:xfrm>
            <a:off x="811705" y="1988820"/>
            <a:ext cx="1902920" cy="675640"/>
          </a:xfrm>
          <a:prstGeom prst="rect">
            <a:avLst/>
          </a:prstGeom>
          <a:noFill/>
          <a:ln>
            <a:noFill/>
          </a:ln>
          <a:effectLst/>
          <a:scene3d>
            <a:camera prst="orthographicFront">
              <a:rot lat="0" lon="0" rev="0"/>
            </a:camera>
            <a:lightRig rig="chilly" dir="t">
              <a:rot lat="0" lon="0" rev="18480000"/>
            </a:lightRig>
          </a:scene3d>
          <a:sp3d prstMaterial="clear">
            <a:bevelT h="635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marL="0" indent="0" algn="ctr"/>
            <a:r>
              <a:rPr lang="fr-FR" sz="1600" b="1" baseline="0">
                <a:solidFill>
                  <a:srgbClr val="00B050"/>
                </a:solidFill>
                <a:latin typeface="Source Sans Pro Semibold" panose="020B0603030403020204" pitchFamily="34" charset="0"/>
                <a:ea typeface="+mn-ea"/>
                <a:cs typeface="+mn-cs"/>
              </a:rPr>
              <a:t>Factures de vente</a:t>
            </a:r>
            <a:endParaRPr lang="fr-FR" sz="1600" b="1">
              <a:solidFill>
                <a:srgbClr val="00B050"/>
              </a:solidFill>
              <a:latin typeface="Source Sans Pro Semibold" panose="020B0603030403020204" pitchFamily="34" charset="0"/>
              <a:ea typeface="+mn-ea"/>
              <a:cs typeface="+mn-cs"/>
            </a:endParaRPr>
          </a:p>
        </xdr:txBody>
      </xdr:sp>
      <xdr:pic macro="[0]!Groupe5_Cliquer">
        <xdr:nvPicPr>
          <xdr:cNvPr id="8" name="Image 7" descr="Facture d'achat - Icônes entreprise gratuites">
            <a:extLst>
              <a:ext uri="{FF2B5EF4-FFF2-40B4-BE49-F238E27FC236}">
                <a16:creationId xmlns:a16="http://schemas.microsoft.com/office/drawing/2014/main" id="{E1AD25B8-F453-AFD4-0C40-04AE91A469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160" y="2042160"/>
            <a:ext cx="586740" cy="58674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4</xdr:col>
      <xdr:colOff>83821</xdr:colOff>
      <xdr:row>4</xdr:row>
      <xdr:rowOff>60960</xdr:rowOff>
    </xdr:from>
    <xdr:to>
      <xdr:col>7</xdr:col>
      <xdr:colOff>292717</xdr:colOff>
      <xdr:row>7</xdr:row>
      <xdr:rowOff>180340</xdr:rowOff>
    </xdr:to>
    <xdr:grpSp>
      <xdr:nvGrpSpPr>
        <xdr:cNvPr id="9" name="Groupe 8">
          <a:extLst>
            <a:ext uri="{FF2B5EF4-FFF2-40B4-BE49-F238E27FC236}">
              <a16:creationId xmlns:a16="http://schemas.microsoft.com/office/drawing/2014/main" id="{0D97051C-5E36-47E3-B8F9-593826F37091}"/>
            </a:ext>
          </a:extLst>
        </xdr:cNvPr>
        <xdr:cNvGrpSpPr/>
      </xdr:nvGrpSpPr>
      <xdr:grpSpPr>
        <a:xfrm>
          <a:off x="3246121" y="1082040"/>
          <a:ext cx="2593956" cy="713740"/>
          <a:chOff x="3838576" y="847725"/>
          <a:chExt cx="2525376" cy="698500"/>
        </a:xfrm>
      </xdr:grpSpPr>
      <xdr:sp macro="[0]!Groupe25_Cliquer" textlink="">
        <xdr:nvSpPr>
          <xdr:cNvPr id="10" name="Rectangle 9">
            <a:extLst>
              <a:ext uri="{FF2B5EF4-FFF2-40B4-BE49-F238E27FC236}">
                <a16:creationId xmlns:a16="http://schemas.microsoft.com/office/drawing/2014/main" id="{AD5B3AAA-B00A-A86F-C97A-914375351A86}"/>
              </a:ext>
            </a:extLst>
          </xdr:cNvPr>
          <xdr:cNvSpPr/>
        </xdr:nvSpPr>
        <xdr:spPr>
          <a:xfrm>
            <a:off x="3838576" y="847725"/>
            <a:ext cx="1857376" cy="698500"/>
          </a:xfrm>
          <a:prstGeom prst="rect">
            <a:avLst/>
          </a:prstGeom>
          <a:noFill/>
          <a:ln>
            <a:noFill/>
          </a:ln>
          <a:effectLst/>
          <a:scene3d>
            <a:camera prst="orthographicFront">
              <a:rot lat="0" lon="0" rev="0"/>
            </a:camera>
            <a:lightRig rig="chilly" dir="t">
              <a:rot lat="0" lon="0" rev="18480000"/>
            </a:lightRig>
          </a:scene3d>
          <a:sp3d prstMaterial="clear">
            <a:bevelT h="635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600" b="1">
                <a:solidFill>
                  <a:srgbClr val="00B050"/>
                </a:solidFill>
                <a:latin typeface="Source Sans Pro Semibold" panose="020B0603030403020204" pitchFamily="34" charset="0"/>
              </a:rPr>
              <a:t>Gestion des produits</a:t>
            </a:r>
          </a:p>
        </xdr:txBody>
      </xdr:sp>
      <xdr:pic macro="[0]!Groupe25_Cliquer">
        <xdr:nvPicPr>
          <xdr:cNvPr id="11" name="Image 10">
            <a:extLst>
              <a:ext uri="{FF2B5EF4-FFF2-40B4-BE49-F238E27FC236}">
                <a16:creationId xmlns:a16="http://schemas.microsoft.com/office/drawing/2014/main" id="{EED45C72-B769-82C3-48D7-2361B2D38ECD}"/>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0" b="99476" l="0" r="100000"/>
                    </a14:imgEffect>
                  </a14:imgLayer>
                </a14:imgProps>
              </a:ext>
            </a:extLst>
          </a:blip>
          <a:stretch>
            <a:fillRect/>
          </a:stretch>
        </xdr:blipFill>
        <xdr:spPr>
          <a:xfrm>
            <a:off x="5724525" y="895350"/>
            <a:ext cx="639427" cy="561520"/>
          </a:xfrm>
          <a:prstGeom prst="rect">
            <a:avLst/>
          </a:prstGeom>
        </xdr:spPr>
      </xdr:pic>
    </xdr:grpSp>
    <xdr:clientData/>
  </xdr:twoCellAnchor>
  <xdr:twoCellAnchor>
    <xdr:from>
      <xdr:col>4</xdr:col>
      <xdr:colOff>83820</xdr:colOff>
      <xdr:row>10</xdr:row>
      <xdr:rowOff>45720</xdr:rowOff>
    </xdr:from>
    <xdr:to>
      <xdr:col>7</xdr:col>
      <xdr:colOff>256015</xdr:colOff>
      <xdr:row>13</xdr:row>
      <xdr:rowOff>165100</xdr:rowOff>
    </xdr:to>
    <xdr:grpSp>
      <xdr:nvGrpSpPr>
        <xdr:cNvPr id="12" name="Groupe 11">
          <a:extLst>
            <a:ext uri="{FF2B5EF4-FFF2-40B4-BE49-F238E27FC236}">
              <a16:creationId xmlns:a16="http://schemas.microsoft.com/office/drawing/2014/main" id="{A4DD90C9-4A50-40EE-B109-449BBD8B01F7}"/>
            </a:ext>
          </a:extLst>
        </xdr:cNvPr>
        <xdr:cNvGrpSpPr/>
      </xdr:nvGrpSpPr>
      <xdr:grpSpPr>
        <a:xfrm>
          <a:off x="3246120" y="2209800"/>
          <a:ext cx="2557255" cy="668020"/>
          <a:chOff x="3268980" y="3108960"/>
          <a:chExt cx="2549635" cy="668020"/>
        </a:xfrm>
      </xdr:grpSpPr>
      <xdr:sp macro="[0]!Vente_Groupe11_Cliquer" textlink="">
        <xdr:nvSpPr>
          <xdr:cNvPr id="13" name="Rectangle 12">
            <a:extLst>
              <a:ext uri="{FF2B5EF4-FFF2-40B4-BE49-F238E27FC236}">
                <a16:creationId xmlns:a16="http://schemas.microsoft.com/office/drawing/2014/main" id="{6B06AE07-DE55-EDF4-746B-ED975D9F2613}"/>
              </a:ext>
            </a:extLst>
          </xdr:cNvPr>
          <xdr:cNvSpPr/>
        </xdr:nvSpPr>
        <xdr:spPr>
          <a:xfrm>
            <a:off x="3268980" y="3108960"/>
            <a:ext cx="1902573" cy="668020"/>
          </a:xfrm>
          <a:prstGeom prst="rect">
            <a:avLst/>
          </a:prstGeom>
          <a:noFill/>
          <a:ln>
            <a:noFill/>
          </a:ln>
          <a:effectLst/>
          <a:scene3d>
            <a:camera prst="orthographicFront">
              <a:rot lat="0" lon="0" rev="0"/>
            </a:camera>
            <a:lightRig rig="chilly" dir="t">
              <a:rot lat="0" lon="0" rev="18480000"/>
            </a:lightRig>
          </a:scene3d>
          <a:sp3d prstMaterial="clear">
            <a:bevelT h="635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600" b="1">
                <a:solidFill>
                  <a:srgbClr val="00B050"/>
                </a:solidFill>
                <a:latin typeface="Source Sans Pro Semibold" panose="020B0603030403020204" pitchFamily="34" charset="0"/>
              </a:rPr>
              <a:t>Répertoire des clients</a:t>
            </a:r>
          </a:p>
        </xdr:txBody>
      </xdr:sp>
      <xdr:pic macro="[0]!Vente_Groupe11_Cliquer">
        <xdr:nvPicPr>
          <xdr:cNvPr id="14" name="Image 13" descr="Icône Fournisseur dans le style Color">
            <a:extLst>
              <a:ext uri="{FF2B5EF4-FFF2-40B4-BE49-F238E27FC236}">
                <a16:creationId xmlns:a16="http://schemas.microsoft.com/office/drawing/2014/main" id="{E25A57CA-2575-C0B7-840C-BD098527CFDE}"/>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203938" y="3157486"/>
            <a:ext cx="614677" cy="5738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14</xdr:col>
      <xdr:colOff>60960</xdr:colOff>
      <xdr:row>1</xdr:row>
      <xdr:rowOff>0</xdr:rowOff>
    </xdr:from>
    <xdr:to>
      <xdr:col>14</xdr:col>
      <xdr:colOff>586739</xdr:colOff>
      <xdr:row>1</xdr:row>
      <xdr:rowOff>518448</xdr:rowOff>
    </xdr:to>
    <xdr:pic macro="[0]!Image14_Cliquer">
      <xdr:nvPicPr>
        <xdr:cNvPr id="15" name="Image 14">
          <a:extLst>
            <a:ext uri="{FF2B5EF4-FFF2-40B4-BE49-F238E27FC236}">
              <a16:creationId xmlns:a16="http://schemas.microsoft.com/office/drawing/2014/main" id="{72A575F8-C956-4DC0-A708-52EA37557BEF}"/>
            </a:ext>
          </a:extLst>
        </xdr:cNvPr>
        <xdr:cNvPicPr>
          <a:picLocks noChangeAspect="1"/>
        </xdr:cNvPicPr>
      </xdr:nvPicPr>
      <xdr:blipFill>
        <a:blip xmlns:r="http://schemas.openxmlformats.org/officeDocument/2006/relationships" r:embed="rId5"/>
        <a:stretch>
          <a:fillRect/>
        </a:stretch>
      </xdr:blipFill>
      <xdr:spPr>
        <a:xfrm>
          <a:off x="11155680" y="114300"/>
          <a:ext cx="525779" cy="518448"/>
        </a:xfrm>
        <a:prstGeom prst="rect">
          <a:avLst/>
        </a:prstGeom>
      </xdr:spPr>
    </xdr:pic>
    <xdr:clientData/>
  </xdr:twoCellAnchor>
  <xdr:twoCellAnchor>
    <xdr:from>
      <xdr:col>0</xdr:col>
      <xdr:colOff>137160</xdr:colOff>
      <xdr:row>10</xdr:row>
      <xdr:rowOff>45720</xdr:rowOff>
    </xdr:from>
    <xdr:to>
      <xdr:col>3</xdr:col>
      <xdr:colOff>344805</xdr:colOff>
      <xdr:row>13</xdr:row>
      <xdr:rowOff>172720</xdr:rowOff>
    </xdr:to>
    <xdr:grpSp>
      <xdr:nvGrpSpPr>
        <xdr:cNvPr id="16" name="Groupe 15">
          <a:extLst>
            <a:ext uri="{FF2B5EF4-FFF2-40B4-BE49-F238E27FC236}">
              <a16:creationId xmlns:a16="http://schemas.microsoft.com/office/drawing/2014/main" id="{39926F51-A3C4-41E6-AA73-D72DB4D4EE5A}"/>
            </a:ext>
          </a:extLst>
        </xdr:cNvPr>
        <xdr:cNvGrpSpPr/>
      </xdr:nvGrpSpPr>
      <xdr:grpSpPr>
        <a:xfrm>
          <a:off x="137160" y="2209800"/>
          <a:ext cx="2577465" cy="675640"/>
          <a:chOff x="121920" y="2956560"/>
          <a:chExt cx="2577465" cy="675640"/>
        </a:xfrm>
      </xdr:grpSpPr>
      <xdr:sp macro="[0]!Groupe15_Cliquer" textlink="">
        <xdr:nvSpPr>
          <xdr:cNvPr id="17" name="Rectangle 16">
            <a:extLst>
              <a:ext uri="{FF2B5EF4-FFF2-40B4-BE49-F238E27FC236}">
                <a16:creationId xmlns:a16="http://schemas.microsoft.com/office/drawing/2014/main" id="{977C7406-920F-AEFE-0C56-F22FE16DE8E3}"/>
              </a:ext>
            </a:extLst>
          </xdr:cNvPr>
          <xdr:cNvSpPr/>
        </xdr:nvSpPr>
        <xdr:spPr>
          <a:xfrm>
            <a:off x="796465" y="2956560"/>
            <a:ext cx="1902920" cy="675640"/>
          </a:xfrm>
          <a:prstGeom prst="rect">
            <a:avLst/>
          </a:prstGeom>
          <a:noFill/>
          <a:ln>
            <a:noFill/>
          </a:ln>
          <a:effectLst/>
          <a:scene3d>
            <a:camera prst="orthographicFront">
              <a:rot lat="0" lon="0" rev="0"/>
            </a:camera>
            <a:lightRig rig="chilly" dir="t">
              <a:rot lat="0" lon="0" rev="18480000"/>
            </a:lightRig>
          </a:scene3d>
          <a:sp3d prstMaterial="clear">
            <a:bevelT h="63500"/>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rgbClr val="00B050"/>
                </a:solidFill>
                <a:effectLst/>
                <a:uLnTx/>
                <a:uFillTx/>
                <a:latin typeface="Source Sans Pro Semibold" panose="020B0603030403020204" pitchFamily="34" charset="0"/>
                <a:ea typeface="+mn-ea"/>
                <a:cs typeface="+mn-cs"/>
              </a:rPr>
              <a:t>Paiement des factures</a:t>
            </a:r>
          </a:p>
        </xdr:txBody>
      </xdr:sp>
      <xdr:pic macro="[0]!Groupe15_Cliquer">
        <xdr:nvPicPr>
          <xdr:cNvPr id="18" name="Image 17" descr="Mode de paiement - Icônes entreprise gratuites">
            <a:extLst>
              <a:ext uri="{FF2B5EF4-FFF2-40B4-BE49-F238E27FC236}">
                <a16:creationId xmlns:a16="http://schemas.microsoft.com/office/drawing/2014/main" id="{64131BCC-F5CE-BCB5-CC03-6AE973F37E48}"/>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1920" y="2994660"/>
            <a:ext cx="624840" cy="624840"/>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272479</xdr:colOff>
      <xdr:row>15</xdr:row>
      <xdr:rowOff>152400</xdr:rowOff>
    </xdr:from>
    <xdr:to>
      <xdr:col>3</xdr:col>
      <xdr:colOff>344805</xdr:colOff>
      <xdr:row>19</xdr:row>
      <xdr:rowOff>88900</xdr:rowOff>
    </xdr:to>
    <xdr:grpSp>
      <xdr:nvGrpSpPr>
        <xdr:cNvPr id="22" name="Groupe 21">
          <a:extLst>
            <a:ext uri="{FF2B5EF4-FFF2-40B4-BE49-F238E27FC236}">
              <a16:creationId xmlns:a16="http://schemas.microsoft.com/office/drawing/2014/main" id="{F6CB95FF-03FC-9636-BFF4-28995A83FBAC}"/>
            </a:ext>
          </a:extLst>
        </xdr:cNvPr>
        <xdr:cNvGrpSpPr/>
      </xdr:nvGrpSpPr>
      <xdr:grpSpPr>
        <a:xfrm>
          <a:off x="272479" y="3230880"/>
          <a:ext cx="2442146" cy="668020"/>
          <a:chOff x="7155181" y="2057400"/>
          <a:chExt cx="2442146" cy="668020"/>
        </a:xfrm>
      </xdr:grpSpPr>
      <xdr:sp macro="[0]!Groupe21_Cliquer" textlink="">
        <xdr:nvSpPr>
          <xdr:cNvPr id="20" name="Rectangle 19">
            <a:extLst>
              <a:ext uri="{FF2B5EF4-FFF2-40B4-BE49-F238E27FC236}">
                <a16:creationId xmlns:a16="http://schemas.microsoft.com/office/drawing/2014/main" id="{BD908295-BC58-D977-643C-1CBB35697570}"/>
              </a:ext>
            </a:extLst>
          </xdr:cNvPr>
          <xdr:cNvSpPr/>
        </xdr:nvSpPr>
        <xdr:spPr>
          <a:xfrm>
            <a:off x="7696200" y="2057400"/>
            <a:ext cx="1901127" cy="668020"/>
          </a:xfrm>
          <a:prstGeom prst="rect">
            <a:avLst/>
          </a:prstGeom>
          <a:noFill/>
          <a:ln>
            <a:noFill/>
          </a:ln>
          <a:effectLst/>
          <a:scene3d>
            <a:camera prst="orthographicFront">
              <a:rot lat="0" lon="0" rev="0"/>
            </a:camera>
            <a:lightRig rig="chilly" dir="t">
              <a:rot lat="0" lon="0" rev="18480000"/>
            </a:lightRig>
          </a:scene3d>
          <a:sp3d prstMaterial="clear">
            <a:bevelT h="63500"/>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600" b="1">
                <a:solidFill>
                  <a:srgbClr val="00B050"/>
                </a:solidFill>
                <a:latin typeface="Source Sans Pro Semibold" panose="020B0603030403020204" pitchFamily="34" charset="0"/>
              </a:rPr>
              <a:t>Statistiques</a:t>
            </a:r>
          </a:p>
        </xdr:txBody>
      </xdr:sp>
      <xdr:pic macro="[0]!Groupe21_Cliquer">
        <xdr:nvPicPr>
          <xdr:cNvPr id="21" name="Image 20">
            <a:extLst>
              <a:ext uri="{FF2B5EF4-FFF2-40B4-BE49-F238E27FC236}">
                <a16:creationId xmlns:a16="http://schemas.microsoft.com/office/drawing/2014/main" id="{53911908-F176-9A7F-35DC-1ABD7A6FFBF8}"/>
              </a:ext>
            </a:extLst>
          </xdr:cNvPr>
          <xdr:cNvPicPr>
            <a:picLocks noChangeAspect="1"/>
          </xdr:cNvPicPr>
        </xdr:nvPicPr>
        <xdr:blipFill>
          <a:blip xmlns:r="http://schemas.openxmlformats.org/officeDocument/2006/relationships" r:embed="rId7"/>
          <a:stretch>
            <a:fillRect/>
          </a:stretch>
        </xdr:blipFill>
        <xdr:spPr>
          <a:xfrm>
            <a:off x="7155181" y="2174976"/>
            <a:ext cx="487679" cy="481813"/>
          </a:xfrm>
          <a:prstGeom prst="rect">
            <a:avLst/>
          </a:prstGeom>
        </xdr:spPr>
      </xdr:pic>
    </xdr:grpSp>
    <xdr:clientData/>
  </xdr:twoCellAnchor>
  <xdr:twoCellAnchor editAs="oneCell">
    <xdr:from>
      <xdr:col>14</xdr:col>
      <xdr:colOff>784860</xdr:colOff>
      <xdr:row>0</xdr:row>
      <xdr:rowOff>91440</xdr:rowOff>
    </xdr:from>
    <xdr:to>
      <xdr:col>14</xdr:col>
      <xdr:colOff>1348740</xdr:colOff>
      <xdr:row>2</xdr:row>
      <xdr:rowOff>0</xdr:rowOff>
    </xdr:to>
    <xdr:pic macro="[0]!Déconnexion">
      <xdr:nvPicPr>
        <xdr:cNvPr id="3" name="Image 2" descr="Login Super Basic Rounded Circular icon">
          <a:extLst>
            <a:ext uri="{FF2B5EF4-FFF2-40B4-BE49-F238E27FC236}">
              <a16:creationId xmlns:a16="http://schemas.microsoft.com/office/drawing/2014/main" id="{1144F2CB-38B7-D1B0-7DB8-A4D9D9B807A3}"/>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1879580" y="91440"/>
          <a:ext cx="563880" cy="5638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1524000</xdr:colOff>
      <xdr:row>0</xdr:row>
      <xdr:rowOff>91440</xdr:rowOff>
    </xdr:from>
    <xdr:to>
      <xdr:col>15</xdr:col>
      <xdr:colOff>266700</xdr:colOff>
      <xdr:row>2</xdr:row>
      <xdr:rowOff>7620</xdr:rowOff>
    </xdr:to>
    <xdr:pic macro="[0]!Image3_Cliquer">
      <xdr:nvPicPr>
        <xdr:cNvPr id="4" name="Image 3" descr="Fermer - Icônes ui gratuites">
          <a:extLst>
            <a:ext uri="{FF2B5EF4-FFF2-40B4-BE49-F238E27FC236}">
              <a16:creationId xmlns:a16="http://schemas.microsoft.com/office/drawing/2014/main" id="{468CC0FD-2D04-4DB1-99FE-17AB088E22F2}"/>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2618720" y="91440"/>
          <a:ext cx="5715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83820</xdr:colOff>
      <xdr:row>0</xdr:row>
      <xdr:rowOff>91440</xdr:rowOff>
    </xdr:from>
    <xdr:to>
      <xdr:col>13</xdr:col>
      <xdr:colOff>647700</xdr:colOff>
      <xdr:row>2</xdr:row>
      <xdr:rowOff>0</xdr:rowOff>
    </xdr:to>
    <xdr:pic macro="[0]!Image1_Cliquer">
      <xdr:nvPicPr>
        <xdr:cNvPr id="2" name="Image 1" descr="Free Copyright Vector Art - Download 44+ Copyright Icons &amp; Graphics -  Pixabay">
          <a:extLst>
            <a:ext uri="{FF2B5EF4-FFF2-40B4-BE49-F238E27FC236}">
              <a16:creationId xmlns:a16="http://schemas.microsoft.com/office/drawing/2014/main" id="{CDF60B5B-3554-E0CC-3B39-D62E3AB40EF4}"/>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0386060" y="91440"/>
          <a:ext cx="563880" cy="5638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205740</xdr:colOff>
      <xdr:row>2</xdr:row>
      <xdr:rowOff>137160</xdr:rowOff>
    </xdr:from>
    <xdr:to>
      <xdr:col>0</xdr:col>
      <xdr:colOff>1222034</xdr:colOff>
      <xdr:row>5</xdr:row>
      <xdr:rowOff>64506</xdr:rowOff>
    </xdr:to>
    <xdr:pic macro="[0]!_xludf.log">
      <xdr:nvPicPr>
        <xdr:cNvPr id="3" name="Image 2">
          <a:extLst>
            <a:ext uri="{FF2B5EF4-FFF2-40B4-BE49-F238E27FC236}">
              <a16:creationId xmlns:a16="http://schemas.microsoft.com/office/drawing/2014/main" id="{3D8C3ECF-A6B7-E0B5-F5BA-28F7F3E47EF5}"/>
            </a:ext>
          </a:extLst>
        </xdr:cNvPr>
        <xdr:cNvPicPr>
          <a:picLocks noChangeAspect="1"/>
        </xdr:cNvPicPr>
      </xdr:nvPicPr>
      <xdr:blipFill>
        <a:blip xmlns:r="http://schemas.openxmlformats.org/officeDocument/2006/relationships" r:embed="rId1"/>
        <a:stretch>
          <a:fillRect/>
        </a:stretch>
      </xdr:blipFill>
      <xdr:spPr>
        <a:xfrm>
          <a:off x="205740" y="502920"/>
          <a:ext cx="1016294" cy="475986"/>
        </a:xfrm>
        <a:prstGeom prst="rect">
          <a:avLst/>
        </a:prstGeom>
      </xdr:spPr>
    </xdr:pic>
    <xdr:clientData/>
  </xdr:twoCellAnchor>
  <xdr:twoCellAnchor editAs="oneCell">
    <xdr:from>
      <xdr:col>0</xdr:col>
      <xdr:colOff>190500</xdr:colOff>
      <xdr:row>7</xdr:row>
      <xdr:rowOff>60960</xdr:rowOff>
    </xdr:from>
    <xdr:to>
      <xdr:col>0</xdr:col>
      <xdr:colOff>1226559</xdr:colOff>
      <xdr:row>10</xdr:row>
      <xdr:rowOff>15240</xdr:rowOff>
    </xdr:to>
    <xdr:pic macro="[0]!Fermerapp">
      <xdr:nvPicPr>
        <xdr:cNvPr id="4" name="Image 3">
          <a:extLst>
            <a:ext uri="{FF2B5EF4-FFF2-40B4-BE49-F238E27FC236}">
              <a16:creationId xmlns:a16="http://schemas.microsoft.com/office/drawing/2014/main" id="{9E39CC63-193F-5764-5FF9-4DD4DF057F6D}"/>
            </a:ext>
          </a:extLst>
        </xdr:cNvPr>
        <xdr:cNvPicPr>
          <a:picLocks noChangeAspect="1"/>
        </xdr:cNvPicPr>
      </xdr:nvPicPr>
      <xdr:blipFill>
        <a:blip xmlns:r="http://schemas.openxmlformats.org/officeDocument/2006/relationships" r:embed="rId2"/>
        <a:stretch>
          <a:fillRect/>
        </a:stretch>
      </xdr:blipFill>
      <xdr:spPr>
        <a:xfrm>
          <a:off x="190500" y="1341120"/>
          <a:ext cx="1036059" cy="5029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175260</xdr:colOff>
      <xdr:row>0</xdr:row>
      <xdr:rowOff>0</xdr:rowOff>
    </xdr:from>
    <xdr:to>
      <xdr:col>18</xdr:col>
      <xdr:colOff>769620</xdr:colOff>
      <xdr:row>1</xdr:row>
      <xdr:rowOff>480060</xdr:rowOff>
    </xdr:to>
    <xdr:pic macro="[0]!Statistiques_Image2_Cliquer">
      <xdr:nvPicPr>
        <xdr:cNvPr id="3" name="Image 2" descr="Home - Free buildings icons">
          <a:extLst>
            <a:ext uri="{FF2B5EF4-FFF2-40B4-BE49-F238E27FC236}">
              <a16:creationId xmlns:a16="http://schemas.microsoft.com/office/drawing/2014/main" id="{1350D9F1-5281-6EEB-7627-B096F929005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48900" y="0"/>
          <a:ext cx="594360" cy="59436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17</xdr:col>
      <xdr:colOff>180110</xdr:colOff>
      <xdr:row>0</xdr:row>
      <xdr:rowOff>48490</xdr:rowOff>
    </xdr:from>
    <xdr:to>
      <xdr:col>17</xdr:col>
      <xdr:colOff>781700</xdr:colOff>
      <xdr:row>1</xdr:row>
      <xdr:rowOff>527857</xdr:rowOff>
    </xdr:to>
    <xdr:pic macro="[0]!ImprimerStatistics">
      <xdr:nvPicPr>
        <xdr:cNvPr id="8" name="Image 7" descr="Print Icon Flat - Icon Shop - Download free icons for commercial use">
          <a:extLst>
            <a:ext uri="{FF2B5EF4-FFF2-40B4-BE49-F238E27FC236}">
              <a16:creationId xmlns:a16="http://schemas.microsoft.com/office/drawing/2014/main" id="{5A6B7E29-1BEB-6487-E566-578D95727AC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73492" y="48490"/>
          <a:ext cx="601590" cy="597131"/>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xdr:from>
      <xdr:col>1</xdr:col>
      <xdr:colOff>124690</xdr:colOff>
      <xdr:row>6</xdr:row>
      <xdr:rowOff>173180</xdr:rowOff>
    </xdr:from>
    <xdr:to>
      <xdr:col>19</xdr:col>
      <xdr:colOff>2308</xdr:colOff>
      <xdr:row>78</xdr:row>
      <xdr:rowOff>88899</xdr:rowOff>
    </xdr:to>
    <xdr:graphicFrame macro="">
      <xdr:nvGraphicFramePr>
        <xdr:cNvPr id="4" name="Graphique 3">
          <a:extLst>
            <a:ext uri="{FF2B5EF4-FFF2-40B4-BE49-F238E27FC236}">
              <a16:creationId xmlns:a16="http://schemas.microsoft.com/office/drawing/2014/main" id="{8B5D3F9E-26CA-4968-A945-8C616FA3F53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38100</xdr:colOff>
      <xdr:row>121</xdr:row>
      <xdr:rowOff>114300</xdr:rowOff>
    </xdr:from>
    <xdr:to>
      <xdr:col>18</xdr:col>
      <xdr:colOff>749300</xdr:colOff>
      <xdr:row>157</xdr:row>
      <xdr:rowOff>101600</xdr:rowOff>
    </xdr:to>
    <xdr:graphicFrame macro="">
      <xdr:nvGraphicFramePr>
        <xdr:cNvPr id="7" name="Graphique 6">
          <a:extLst>
            <a:ext uri="{FF2B5EF4-FFF2-40B4-BE49-F238E27FC236}">
              <a16:creationId xmlns:a16="http://schemas.microsoft.com/office/drawing/2014/main" id="{91C80E9E-1739-474C-B27A-44444CDC51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76200</xdr:colOff>
      <xdr:row>78</xdr:row>
      <xdr:rowOff>124690</xdr:rowOff>
    </xdr:from>
    <xdr:to>
      <xdr:col>18</xdr:col>
      <xdr:colOff>789708</xdr:colOff>
      <xdr:row>121</xdr:row>
      <xdr:rowOff>20781</xdr:rowOff>
    </xdr:to>
    <xdr:graphicFrame macro="">
      <xdr:nvGraphicFramePr>
        <xdr:cNvPr id="2" name="Graphique 1">
          <a:extLst>
            <a:ext uri="{FF2B5EF4-FFF2-40B4-BE49-F238E27FC236}">
              <a16:creationId xmlns:a16="http://schemas.microsoft.com/office/drawing/2014/main" id="{434461F6-2A76-45C2-9D31-F35B8B6B80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hinkPad" refreshedDate="46029.607260648147" createdVersion="8" refreshedVersion="8" minRefreshableVersion="3" recordCount="10" xr:uid="{21C8337F-5D16-4140-98C9-A122321BFBAA}">
  <cacheSource type="worksheet">
    <worksheetSource ref="A1:U1048576" sheet="PFV"/>
  </cacheSource>
  <cacheFields count="21">
    <cacheField name="Paiement" numFmtId="0">
      <sharedItems containsNonDate="0" containsString="0" containsBlank="1"/>
    </cacheField>
    <cacheField name="Facture" numFmtId="0">
      <sharedItems containsNonDate="0" containsString="0" containsBlank="1"/>
    </cacheField>
    <cacheField name="Client" numFmtId="0">
      <sharedItems containsNonDate="0" containsBlank="1" count="14">
        <m/>
        <s v="Eléganto " u="1"/>
        <s v="Boutique Al Andalus" u="1"/>
        <s v="Agro_Elkarama" u="1"/>
        <s v="BEN LAHBIB Commerce" u="1"/>
        <s v="Salama Commerce" u="1"/>
        <s v="Atlas Restauration" u="1"/>
        <s v="Tiffawin " u="1"/>
        <s v="Atlas Café et Restauration" u="1"/>
        <s v="Green Harvest Organic " u="1"/>
        <s v="Sweet Aroma Café " u="1"/>
        <s v="Golden Café " u="1"/>
        <s v="Gourmet Delights Co." u="1"/>
        <s v="ABC House" u="1"/>
      </sharedItems>
    </cacheField>
    <cacheField name="Statut de paiement" numFmtId="0">
      <sharedItems containsNonDate="0" containsString="0" containsBlank="1"/>
    </cacheField>
    <cacheField name="Date de paiement" numFmtId="0">
      <sharedItems containsNonDate="0" containsString="0" containsBlank="1"/>
    </cacheField>
    <cacheField name="Net à payer" numFmtId="0">
      <sharedItems containsNonDate="0" containsString="0" containsBlank="1"/>
    </cacheField>
    <cacheField name="Montant payé" numFmtId="0">
      <sharedItems containsNonDate="0" containsString="0" containsBlank="1"/>
    </cacheField>
    <cacheField name="Montant restant" numFmtId="0">
      <sharedItems containsNonDate="0" containsString="0" containsBlank="1"/>
    </cacheField>
    <cacheField name="Mode de paiement" numFmtId="0">
      <sharedItems containsNonDate="0" containsBlank="1" count="6">
        <m/>
        <s v="Virement bancaire" u="1"/>
        <s v="Carte bancaire" u="1"/>
        <s v="Espèces" u="1"/>
        <s v="Versement bancaire" u="1"/>
        <s v="Bank Transfer" u="1"/>
      </sharedItems>
    </cacheField>
    <cacheField name="Pièces justificatives" numFmtId="0">
      <sharedItems containsNonDate="0" containsString="0" containsBlank="1"/>
    </cacheField>
    <cacheField name="Date de facture" numFmtId="0">
      <sharedItems containsNonDate="0" containsString="0" containsBlank="1"/>
    </cacheField>
    <cacheField name="Date d'écheance" numFmtId="0">
      <sharedItems containsNonDate="0" containsString="0" containsBlank="1"/>
    </cacheField>
    <cacheField name="Date de validation" numFmtId="0">
      <sharedItems containsNonDate="0" containsString="0" containsBlank="1"/>
    </cacheField>
    <cacheField name="Montant HT" numFmtId="0">
      <sharedItems containsNonDate="0" containsString="0" containsBlank="1"/>
    </cacheField>
    <cacheField name="Montant TVA " numFmtId="0">
      <sharedItems containsNonDate="0" containsString="0" containsBlank="1"/>
    </cacheField>
    <cacheField name="Montant TTC" numFmtId="0">
      <sharedItems containsNonDate="0" containsString="0" containsBlank="1"/>
    </cacheField>
    <cacheField name="Durée de paiement" numFmtId="1">
      <sharedItems containsNonDate="0" containsString="0" containsBlank="1"/>
    </cacheField>
    <cacheField name="Retard de paiement" numFmtId="0">
      <sharedItems containsNonDate="0" containsString="0" containsBlank="1"/>
    </cacheField>
    <cacheField name="Date d'enregistrement" numFmtId="0">
      <sharedItems containsNonDate="0" containsString="0" containsBlank="1"/>
    </cacheField>
    <cacheField name="Remises" numFmtId="0">
      <sharedItems containsNonDate="0" containsString="0" containsBlank="1"/>
    </cacheField>
    <cacheField name="Compte"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ThinkPad" refreshedDate="46029.607262500002" createdVersion="8" refreshedVersion="8" minRefreshableVersion="3" recordCount="1" xr:uid="{B1C8B1E4-7598-494A-8463-F9CAC9E00B3F}">
  <cacheSource type="worksheet">
    <worksheetSource ref="A1:L1048576" sheet="DFV"/>
  </cacheSource>
  <cacheFields count="12">
    <cacheField name="ID" numFmtId="0">
      <sharedItems containsNonDate="0" containsString="0" containsBlank="1"/>
    </cacheField>
    <cacheField name="FACoice" numFmtId="0">
      <sharedItems containsNonDate="0" containsString="0" containsBlank="1"/>
    </cacheField>
    <cacheField name="Item code" numFmtId="0">
      <sharedItems containsNonDate="0" containsString="0" containsBlank="1"/>
    </cacheField>
    <cacheField name="Item" numFmtId="0">
      <sharedItems containsNonDate="0" containsBlank="1" count="15">
        <m/>
        <s v="Sac en cuir traditionnel " u="1"/>
        <s v="Tapis amazigh du moyen Atlas en rouge" u="1"/>
        <s v="Pommes rouges" u="1"/>
        <s v="Huile d'olive Bio" u="1"/>
        <s v="Fraises" u="1"/>
        <s v="Bananes" u="1"/>
        <s v="Pommes de terre" u="1"/>
        <s v="Boite L'Huile d'argan (50 ml)" u="1"/>
        <s v="Huile d'olive" u="1"/>
        <s v="Tanjia Marocaine Taille Moyenne" u="1"/>
        <s v="Tagin Moyen Marocain" u="1"/>
        <s v="Pommes" u="1"/>
        <s v="Tagin Marocain Moyen" u="1"/>
        <s v="Huile d'argan (50 ml)" u="1"/>
      </sharedItems>
    </cacheField>
    <cacheField name="Qty" numFmtId="0">
      <sharedItems containsNonDate="0" containsString="0" containsBlank="1"/>
    </cacheField>
    <cacheField name="UOM" numFmtId="0">
      <sharedItems containsNonDate="0" containsString="0" containsBlank="1"/>
    </cacheField>
    <cacheField name="Prix HT unitaire " numFmtId="2">
      <sharedItems containsNonDate="0" containsString="0" containsBlank="1"/>
    </cacheField>
    <cacheField name="Prix total HT" numFmtId="2">
      <sharedItems containsNonDate="0" containsString="0" containsBlank="1"/>
    </cacheField>
    <cacheField name="Taux TVA" numFmtId="10">
      <sharedItems containsNonDate="0" containsString="0" containsBlank="1"/>
    </cacheField>
    <cacheField name="TVA Facturée" numFmtId="2">
      <sharedItems containsNonDate="0" containsString="0" containsBlank="1"/>
    </cacheField>
    <cacheField name="TTC" numFmtId="2">
      <sharedItems containsNonDate="0" containsString="0" containsBlank="1"/>
    </cacheField>
    <cacheField name="Fournisseur"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
  <r>
    <m/>
    <m/>
    <x v="0"/>
    <m/>
    <m/>
    <m/>
    <m/>
    <m/>
    <x v="0"/>
    <m/>
    <m/>
    <m/>
    <m/>
    <m/>
    <m/>
    <m/>
    <m/>
    <m/>
    <m/>
    <m/>
    <m/>
  </r>
  <r>
    <m/>
    <m/>
    <x v="0"/>
    <m/>
    <m/>
    <m/>
    <m/>
    <m/>
    <x v="0"/>
    <m/>
    <m/>
    <m/>
    <m/>
    <m/>
    <m/>
    <m/>
    <m/>
    <m/>
    <m/>
    <m/>
    <m/>
  </r>
  <r>
    <m/>
    <m/>
    <x v="0"/>
    <m/>
    <m/>
    <m/>
    <m/>
    <m/>
    <x v="0"/>
    <m/>
    <m/>
    <m/>
    <m/>
    <m/>
    <m/>
    <m/>
    <m/>
    <m/>
    <m/>
    <m/>
    <m/>
  </r>
  <r>
    <m/>
    <m/>
    <x v="0"/>
    <m/>
    <m/>
    <m/>
    <m/>
    <m/>
    <x v="0"/>
    <m/>
    <m/>
    <m/>
    <m/>
    <m/>
    <m/>
    <m/>
    <m/>
    <m/>
    <m/>
    <m/>
    <m/>
  </r>
  <r>
    <m/>
    <m/>
    <x v="0"/>
    <m/>
    <m/>
    <m/>
    <m/>
    <m/>
    <x v="0"/>
    <m/>
    <m/>
    <m/>
    <m/>
    <m/>
    <m/>
    <m/>
    <m/>
    <m/>
    <m/>
    <m/>
    <m/>
  </r>
  <r>
    <m/>
    <m/>
    <x v="0"/>
    <m/>
    <m/>
    <m/>
    <m/>
    <m/>
    <x v="0"/>
    <m/>
    <m/>
    <m/>
    <m/>
    <m/>
    <m/>
    <m/>
    <m/>
    <m/>
    <m/>
    <m/>
    <m/>
  </r>
  <r>
    <m/>
    <m/>
    <x v="0"/>
    <m/>
    <m/>
    <m/>
    <m/>
    <m/>
    <x v="0"/>
    <m/>
    <m/>
    <m/>
    <m/>
    <m/>
    <m/>
    <m/>
    <m/>
    <m/>
    <m/>
    <m/>
    <m/>
  </r>
  <r>
    <m/>
    <m/>
    <x v="0"/>
    <m/>
    <m/>
    <m/>
    <m/>
    <m/>
    <x v="0"/>
    <m/>
    <m/>
    <m/>
    <m/>
    <m/>
    <m/>
    <m/>
    <m/>
    <m/>
    <m/>
    <m/>
    <m/>
  </r>
  <r>
    <m/>
    <m/>
    <x v="0"/>
    <m/>
    <m/>
    <m/>
    <m/>
    <m/>
    <x v="0"/>
    <m/>
    <m/>
    <m/>
    <m/>
    <m/>
    <m/>
    <m/>
    <m/>
    <m/>
    <m/>
    <m/>
    <m/>
  </r>
  <r>
    <m/>
    <m/>
    <x v="0"/>
    <m/>
    <m/>
    <m/>
    <m/>
    <m/>
    <x v="0"/>
    <m/>
    <m/>
    <m/>
    <m/>
    <m/>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
  <r>
    <m/>
    <m/>
    <m/>
    <x v="0"/>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CBA4B15-E918-4F29-9869-D60B7C114E11}"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chartFormat="7">
  <location ref="A1:B3" firstHeaderRow="1" firstDataRow="1" firstDataCol="1"/>
  <pivotFields count="21">
    <pivotField showAll="0"/>
    <pivotField showAll="0"/>
    <pivotField axis="axisRow" showAll="0">
      <items count="15">
        <item m="1" x="13"/>
        <item m="1" x="11"/>
        <item m="1" x="12"/>
        <item m="1" x="9"/>
        <item m="1" x="10"/>
        <item x="0"/>
        <item m="1" x="8"/>
        <item m="1" x="7"/>
        <item m="1" x="6"/>
        <item m="1" x="3"/>
        <item m="1" x="4"/>
        <item m="1" x="5"/>
        <item m="1" x="1"/>
        <item m="1"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s>
  <rowFields count="1">
    <field x="2"/>
  </rowFields>
  <rowItems count="2">
    <i>
      <x v="5"/>
    </i>
    <i t="grand">
      <x/>
    </i>
  </rowItems>
  <colItems count="1">
    <i/>
  </colItems>
  <dataFields count="1">
    <dataField name="Somme de Montant TTC" fld="15"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1220161-B86D-47F3-8BC3-423DC214E8EE}" name="Tableau croisé dynamique3" cacheId="1"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chartFormat="7">
  <location ref="G1:H3" firstHeaderRow="1" firstDataRow="1" firstDataCol="1"/>
  <pivotFields count="12">
    <pivotField showAll="0"/>
    <pivotField showAll="0"/>
    <pivotField showAll="0"/>
    <pivotField axis="axisRow" showAll="0">
      <items count="16">
        <item m="1" x="14"/>
        <item m="1" x="13"/>
        <item x="0"/>
        <item m="1" x="7"/>
        <item m="1" x="12"/>
        <item m="1" x="8"/>
        <item m="1" x="9"/>
        <item m="1" x="10"/>
        <item m="1" x="11"/>
        <item m="1" x="3"/>
        <item m="1" x="4"/>
        <item m="1" x="5"/>
        <item m="1" x="6"/>
        <item m="1" x="1"/>
        <item m="1" x="2"/>
        <item t="default"/>
      </items>
    </pivotField>
    <pivotField showAll="0"/>
    <pivotField showAll="0"/>
    <pivotField showAll="0"/>
    <pivotField showAll="0"/>
    <pivotField showAll="0"/>
    <pivotField showAll="0"/>
    <pivotField dataField="1" showAll="0"/>
    <pivotField showAll="0"/>
  </pivotFields>
  <rowFields count="1">
    <field x="3"/>
  </rowFields>
  <rowItems count="2">
    <i>
      <x v="2"/>
    </i>
    <i t="grand">
      <x/>
    </i>
  </rowItems>
  <colItems count="1">
    <i/>
  </colItems>
  <dataFields count="1">
    <dataField name="Somme de TTC" fld="10" baseField="0" baseItem="0"/>
  </dataFields>
  <chartFormats count="14">
    <chartFormat chart="4" format="5" series="1">
      <pivotArea type="data" outline="0" fieldPosition="0">
        <references count="1">
          <reference field="4294967294" count="1" selected="0">
            <x v="0"/>
          </reference>
        </references>
      </pivotArea>
    </chartFormat>
    <chartFormat chart="4" format="6">
      <pivotArea type="data" outline="0" fieldPosition="0">
        <references count="2">
          <reference field="4294967294" count="1" selected="0">
            <x v="0"/>
          </reference>
          <reference field="3" count="1" selected="0">
            <x v="0"/>
          </reference>
        </references>
      </pivotArea>
    </chartFormat>
    <chartFormat chart="4" format="7">
      <pivotArea type="data" outline="0" fieldPosition="0">
        <references count="2">
          <reference field="4294967294" count="1" selected="0">
            <x v="0"/>
          </reference>
          <reference field="3" count="1" selected="0">
            <x v="1"/>
          </reference>
        </references>
      </pivotArea>
    </chartFormat>
    <chartFormat chart="4" format="8">
      <pivotArea type="data" outline="0" fieldPosition="0">
        <references count="2">
          <reference field="4294967294" count="1" selected="0">
            <x v="0"/>
          </reference>
          <reference field="3" count="1" selected="0">
            <x v="2"/>
          </reference>
        </references>
      </pivotArea>
    </chartFormat>
    <chartFormat chart="4" format="9">
      <pivotArea type="data" outline="0" fieldPosition="0">
        <references count="2">
          <reference field="4294967294" count="1" selected="0">
            <x v="0"/>
          </reference>
          <reference field="3" count="1" selected="0">
            <x v="3"/>
          </reference>
        </references>
      </pivotArea>
    </chartFormat>
    <chartFormat chart="4" format="10">
      <pivotArea type="data" outline="0" fieldPosition="0">
        <references count="2">
          <reference field="4294967294" count="1" selected="0">
            <x v="0"/>
          </reference>
          <reference field="3" count="1" selected="0">
            <x v="4"/>
          </reference>
        </references>
      </pivotArea>
    </chartFormat>
    <chartFormat chart="4" format="11">
      <pivotArea type="data" outline="0" fieldPosition="0">
        <references count="2">
          <reference field="4294967294" count="1" selected="0">
            <x v="0"/>
          </reference>
          <reference field="3" count="1" selected="0">
            <x v="5"/>
          </reference>
        </references>
      </pivotArea>
    </chartFormat>
    <chartFormat chart="4" format="12">
      <pivotArea type="data" outline="0" fieldPosition="0">
        <references count="2">
          <reference field="4294967294" count="1" selected="0">
            <x v="0"/>
          </reference>
          <reference field="3" count="1" selected="0">
            <x v="6"/>
          </reference>
        </references>
      </pivotArea>
    </chartFormat>
    <chartFormat chart="4" format="13">
      <pivotArea type="data" outline="0" fieldPosition="0">
        <references count="2">
          <reference field="4294967294" count="1" selected="0">
            <x v="0"/>
          </reference>
          <reference field="3" count="1" selected="0">
            <x v="7"/>
          </reference>
        </references>
      </pivotArea>
    </chartFormat>
    <chartFormat chart="4" format="14">
      <pivotArea type="data" outline="0" fieldPosition="0">
        <references count="2">
          <reference field="4294967294" count="1" selected="0">
            <x v="0"/>
          </reference>
          <reference field="3" count="1" selected="0">
            <x v="8"/>
          </reference>
        </references>
      </pivotArea>
    </chartFormat>
    <chartFormat chart="4" format="15">
      <pivotArea type="data" outline="0" fieldPosition="0">
        <references count="2">
          <reference field="4294967294" count="1" selected="0">
            <x v="0"/>
          </reference>
          <reference field="3" count="1" selected="0">
            <x v="9"/>
          </reference>
        </references>
      </pivotArea>
    </chartFormat>
    <chartFormat chart="4" format="16">
      <pivotArea type="data" outline="0" fieldPosition="0">
        <references count="2">
          <reference field="4294967294" count="1" selected="0">
            <x v="0"/>
          </reference>
          <reference field="3" count="1" selected="0">
            <x v="10"/>
          </reference>
        </references>
      </pivotArea>
    </chartFormat>
    <chartFormat chart="4" format="17">
      <pivotArea type="data" outline="0" fieldPosition="0">
        <references count="2">
          <reference field="4294967294" count="1" selected="0">
            <x v="0"/>
          </reference>
          <reference field="3" count="1" selected="0">
            <x v="11"/>
          </reference>
        </references>
      </pivotArea>
    </chartFormat>
    <chartFormat chart="4" format="18">
      <pivotArea type="data" outline="0" fieldPosition="0">
        <references count="2">
          <reference field="4294967294" count="1" selected="0">
            <x v="0"/>
          </reference>
          <reference field="3" count="1" selected="0">
            <x v="12"/>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79378D3-0A19-4A9D-8A2A-9ACF4E196599}" name="Tableau croisé dynamique2" cacheId="0"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chartFormat="5">
  <location ref="D1:E3" firstHeaderRow="1" firstDataRow="1" firstDataCol="1"/>
  <pivotFields count="21">
    <pivotField showAll="0"/>
    <pivotField showAll="0"/>
    <pivotField showAll="0"/>
    <pivotField showAll="0"/>
    <pivotField showAll="0"/>
    <pivotField showAll="0"/>
    <pivotField showAll="0"/>
    <pivotField showAll="0"/>
    <pivotField axis="axisRow" showAll="0">
      <items count="7">
        <item m="1" x="5"/>
        <item x="0"/>
        <item m="1" x="4"/>
        <item m="1" x="3"/>
        <item m="1" x="1"/>
        <item m="1" x="2"/>
        <item t="default"/>
      </items>
    </pivotField>
    <pivotField showAll="0"/>
    <pivotField showAll="0"/>
    <pivotField showAll="0"/>
    <pivotField showAll="0"/>
    <pivotField showAll="0"/>
    <pivotField showAll="0"/>
    <pivotField dataField="1" showAll="0"/>
    <pivotField showAll="0"/>
    <pivotField showAll="0"/>
    <pivotField showAll="0"/>
    <pivotField showAll="0"/>
    <pivotField showAll="0"/>
  </pivotFields>
  <rowFields count="1">
    <field x="8"/>
  </rowFields>
  <rowItems count="2">
    <i>
      <x v="1"/>
    </i>
    <i t="grand">
      <x/>
    </i>
  </rowItems>
  <colItems count="1">
    <i/>
  </colItems>
  <dataFields count="1">
    <dataField name="Somme de Montant TTC" fld="15" baseField="0" baseItem="0"/>
  </dataFields>
  <chartFormats count="7">
    <chartFormat chart="3" format="4" series="1">
      <pivotArea type="data" outline="0" fieldPosition="0">
        <references count="1">
          <reference field="4294967294" count="1" selected="0">
            <x v="0"/>
          </reference>
        </references>
      </pivotArea>
    </chartFormat>
    <chartFormat chart="3" format="5">
      <pivotArea type="data" outline="0" fieldPosition="0">
        <references count="2">
          <reference field="4294967294" count="1" selected="0">
            <x v="0"/>
          </reference>
          <reference field="8" count="1" selected="0">
            <x v="0"/>
          </reference>
        </references>
      </pivotArea>
    </chartFormat>
    <chartFormat chart="3" format="6">
      <pivotArea type="data" outline="0" fieldPosition="0">
        <references count="2">
          <reference field="4294967294" count="1" selected="0">
            <x v="0"/>
          </reference>
          <reference field="8" count="1" selected="0">
            <x v="1"/>
          </reference>
        </references>
      </pivotArea>
    </chartFormat>
    <chartFormat chart="3" format="7">
      <pivotArea type="data" outline="0" fieldPosition="0">
        <references count="2">
          <reference field="4294967294" count="1" selected="0">
            <x v="0"/>
          </reference>
          <reference field="8" count="1" selected="0">
            <x v="2"/>
          </reference>
        </references>
      </pivotArea>
    </chartFormat>
    <chartFormat chart="3" format="8">
      <pivotArea type="data" outline="0" fieldPosition="0">
        <references count="2">
          <reference field="4294967294" count="1" selected="0">
            <x v="0"/>
          </reference>
          <reference field="8" count="1" selected="0">
            <x v="3"/>
          </reference>
        </references>
      </pivotArea>
    </chartFormat>
    <chartFormat chart="3" format="9">
      <pivotArea type="data" outline="0" fieldPosition="0">
        <references count="2">
          <reference field="4294967294" count="1" selected="0">
            <x v="0"/>
          </reference>
          <reference field="8" count="1" selected="0">
            <x v="4"/>
          </reference>
        </references>
      </pivotArea>
    </chartFormat>
    <chartFormat chart="3" format="10">
      <pivotArea type="data" outline="0" fieldPosition="0">
        <references count="2">
          <reference field="4294967294" count="1" selected="0">
            <x v="0"/>
          </reference>
          <reference field="8"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58CF4-2B0F-4389-B923-1C5EC3BA3322}">
  <sheetPr codeName="Feuil27"/>
  <dimension ref="A1:I3"/>
  <sheetViews>
    <sheetView workbookViewId="0">
      <selection activeCell="H19" sqref="H19"/>
    </sheetView>
  </sheetViews>
  <sheetFormatPr baseColWidth="10" defaultColWidth="11.44140625" defaultRowHeight="14.4" x14ac:dyDescent="0.3"/>
  <cols>
    <col min="1" max="1" width="20.109375" style="5" customWidth="1"/>
    <col min="2" max="2" width="19.6640625" style="5" customWidth="1"/>
    <col min="3" max="3" width="26.5546875" style="17" customWidth="1"/>
    <col min="4" max="4" width="21.5546875" style="5" customWidth="1"/>
    <col min="5" max="5" width="16.33203125" style="5" customWidth="1"/>
    <col min="6" max="7" width="24.6640625" style="5" customWidth="1"/>
  </cols>
  <sheetData>
    <row r="1" spans="1:9" x14ac:dyDescent="0.3">
      <c r="A1" s="77" t="s">
        <v>39</v>
      </c>
      <c r="B1" s="77" t="s">
        <v>128</v>
      </c>
      <c r="C1" s="81" t="s">
        <v>37</v>
      </c>
      <c r="D1" s="77" t="s">
        <v>129</v>
      </c>
      <c r="E1" s="77" t="s">
        <v>130</v>
      </c>
      <c r="F1" s="77" t="s">
        <v>123</v>
      </c>
      <c r="G1" s="77" t="s">
        <v>131</v>
      </c>
      <c r="I1">
        <f>COUNTA(G:G)-1</f>
        <v>0</v>
      </c>
    </row>
    <row r="2" spans="1:9" x14ac:dyDescent="0.3">
      <c r="E2" s="9"/>
      <c r="F2" s="9"/>
      <c r="G2" s="9"/>
    </row>
    <row r="3" spans="1:9" x14ac:dyDescent="0.3">
      <c r="E3" s="9"/>
      <c r="F3" s="9"/>
      <c r="G3" s="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52893-AEE8-4FA7-A131-6850511A8E8D}">
  <sheetPr codeName="Feuil19"/>
  <dimension ref="A1:P100"/>
  <sheetViews>
    <sheetView showRowColHeaders="0" zoomScaleNormal="100" workbookViewId="0">
      <selection activeCell="E7" sqref="E7:O17"/>
    </sheetView>
  </sheetViews>
  <sheetFormatPr baseColWidth="10" defaultColWidth="11.5546875" defaultRowHeight="14.4" x14ac:dyDescent="0.3"/>
  <cols>
    <col min="1" max="1" width="11.44140625" style="2" customWidth="1"/>
    <col min="2" max="6" width="11.5546875" style="2"/>
    <col min="7" max="7" width="11.6640625" style="2" customWidth="1"/>
    <col min="8" max="14" width="11.5546875" style="2"/>
    <col min="15" max="15" width="26.6640625" style="2" customWidth="1"/>
    <col min="16" max="16" width="16.33203125" style="2" bestFit="1" customWidth="1"/>
    <col min="17" max="16384" width="11.5546875" style="2"/>
  </cols>
  <sheetData>
    <row r="1" spans="2:16" ht="9" customHeight="1" x14ac:dyDescent="0.3"/>
    <row r="2" spans="2:16" s="1" customFormat="1" ht="42.6" customHeight="1" x14ac:dyDescent="0.8">
      <c r="B2" s="49" t="s">
        <v>67</v>
      </c>
    </row>
    <row r="3" spans="2:16" x14ac:dyDescent="0.3">
      <c r="O3" s="72">
        <f ca="1">TODAY()</f>
        <v>46042</v>
      </c>
      <c r="P3" s="3"/>
    </row>
    <row r="5" spans="2:16" ht="18" x14ac:dyDescent="0.35">
      <c r="O5" s="109"/>
      <c r="P5" s="109"/>
    </row>
    <row r="7" spans="2:16" ht="14.4" customHeight="1" x14ac:dyDescent="0.3">
      <c r="E7" s="106" t="s">
        <v>49</v>
      </c>
      <c r="F7" s="106"/>
      <c r="G7" s="106"/>
      <c r="H7" s="106"/>
      <c r="I7" s="106"/>
      <c r="J7" s="106"/>
      <c r="K7" s="106"/>
      <c r="L7" s="106"/>
      <c r="M7" s="106"/>
      <c r="N7" s="106"/>
      <c r="O7" s="106"/>
    </row>
    <row r="8" spans="2:16" ht="14.4" customHeight="1" x14ac:dyDescent="0.3">
      <c r="E8" s="106"/>
      <c r="F8" s="106"/>
      <c r="G8" s="106"/>
      <c r="H8" s="106"/>
      <c r="I8" s="106"/>
      <c r="J8" s="106"/>
      <c r="K8" s="106"/>
      <c r="L8" s="106"/>
      <c r="M8" s="106"/>
      <c r="N8" s="106"/>
      <c r="O8" s="106"/>
    </row>
    <row r="9" spans="2:16" ht="14.4" customHeight="1" x14ac:dyDescent="0.3">
      <c r="E9" s="106"/>
      <c r="F9" s="106"/>
      <c r="G9" s="106"/>
      <c r="H9" s="106"/>
      <c r="I9" s="106"/>
      <c r="J9" s="106"/>
      <c r="K9" s="106"/>
      <c r="L9" s="106"/>
      <c r="M9" s="106"/>
      <c r="N9" s="106"/>
      <c r="O9" s="106"/>
    </row>
    <row r="10" spans="2:16" ht="14.4" customHeight="1" x14ac:dyDescent="0.3">
      <c r="E10" s="106"/>
      <c r="F10" s="106"/>
      <c r="G10" s="106"/>
      <c r="H10" s="106"/>
      <c r="I10" s="106"/>
      <c r="J10" s="106"/>
      <c r="K10" s="106"/>
      <c r="L10" s="106"/>
      <c r="M10" s="106"/>
      <c r="N10" s="106"/>
      <c r="O10" s="106"/>
    </row>
    <row r="11" spans="2:16" ht="14.4" customHeight="1" x14ac:dyDescent="0.3">
      <c r="E11" s="106"/>
      <c r="F11" s="106"/>
      <c r="G11" s="106"/>
      <c r="H11" s="106"/>
      <c r="I11" s="106"/>
      <c r="J11" s="106"/>
      <c r="K11" s="106"/>
      <c r="L11" s="106"/>
      <c r="M11" s="106"/>
      <c r="N11" s="106"/>
      <c r="O11" s="106"/>
    </row>
    <row r="12" spans="2:16" ht="14.4" customHeight="1" x14ac:dyDescent="0.3">
      <c r="E12" s="106"/>
      <c r="F12" s="106"/>
      <c r="G12" s="106"/>
      <c r="H12" s="106"/>
      <c r="I12" s="106"/>
      <c r="J12" s="106"/>
      <c r="K12" s="106"/>
      <c r="L12" s="106"/>
      <c r="M12" s="106"/>
      <c r="N12" s="106"/>
      <c r="O12" s="106"/>
    </row>
    <row r="13" spans="2:16" ht="14.4" customHeight="1" x14ac:dyDescent="0.3">
      <c r="E13" s="106"/>
      <c r="F13" s="106"/>
      <c r="G13" s="106"/>
      <c r="H13" s="106"/>
      <c r="I13" s="106"/>
      <c r="J13" s="106"/>
      <c r="K13" s="106"/>
      <c r="L13" s="106"/>
      <c r="M13" s="106"/>
      <c r="N13" s="106"/>
      <c r="O13" s="106"/>
    </row>
    <row r="14" spans="2:16" ht="14.4" customHeight="1" x14ac:dyDescent="0.3">
      <c r="E14" s="106"/>
      <c r="F14" s="106"/>
      <c r="G14" s="106"/>
      <c r="H14" s="106"/>
      <c r="I14" s="106"/>
      <c r="J14" s="106"/>
      <c r="K14" s="106"/>
      <c r="L14" s="106"/>
      <c r="M14" s="106"/>
      <c r="N14" s="106"/>
      <c r="O14" s="106"/>
    </row>
    <row r="15" spans="2:16" ht="14.4" customHeight="1" x14ac:dyDescent="0.3">
      <c r="E15" s="106"/>
      <c r="F15" s="106"/>
      <c r="G15" s="106"/>
      <c r="H15" s="106"/>
      <c r="I15" s="106"/>
      <c r="J15" s="106"/>
      <c r="K15" s="106"/>
      <c r="L15" s="106"/>
      <c r="M15" s="106"/>
      <c r="N15" s="106"/>
      <c r="O15" s="106"/>
    </row>
    <row r="16" spans="2:16" ht="14.4" customHeight="1" x14ac:dyDescent="0.3">
      <c r="E16" s="106"/>
      <c r="F16" s="106"/>
      <c r="G16" s="106"/>
      <c r="H16" s="106"/>
      <c r="I16" s="106"/>
      <c r="J16" s="106"/>
      <c r="K16" s="106"/>
      <c r="L16" s="106"/>
      <c r="M16" s="106"/>
      <c r="N16" s="106"/>
      <c r="O16" s="106"/>
    </row>
    <row r="17" spans="2:16" ht="14.4" customHeight="1" x14ac:dyDescent="0.3">
      <c r="E17" s="106"/>
      <c r="F17" s="106"/>
      <c r="G17" s="106"/>
      <c r="H17" s="106"/>
      <c r="I17" s="106"/>
      <c r="J17" s="106"/>
      <c r="K17" s="106"/>
      <c r="L17" s="106"/>
      <c r="M17" s="106"/>
      <c r="N17" s="106"/>
      <c r="O17" s="106"/>
    </row>
    <row r="18" spans="2:16" x14ac:dyDescent="0.3">
      <c r="M18" s="110" t="s">
        <v>229</v>
      </c>
      <c r="N18" s="110"/>
      <c r="O18" s="110"/>
    </row>
    <row r="20" spans="2:16" x14ac:dyDescent="0.3">
      <c r="E20" s="108"/>
      <c r="F20" s="108"/>
      <c r="G20" s="108"/>
      <c r="H20" s="108"/>
      <c r="I20" s="108"/>
      <c r="J20" s="108"/>
      <c r="K20" s="108"/>
      <c r="L20" s="108"/>
      <c r="M20" s="108"/>
      <c r="N20" s="108"/>
      <c r="O20" s="108"/>
      <c r="P20" s="108"/>
    </row>
    <row r="21" spans="2:16" x14ac:dyDescent="0.3">
      <c r="E21" s="108"/>
      <c r="F21" s="108"/>
      <c r="G21" s="108"/>
      <c r="H21" s="108"/>
      <c r="I21" s="108"/>
      <c r="J21" s="108"/>
      <c r="K21" s="108"/>
      <c r="L21" s="108"/>
      <c r="M21" s="108"/>
      <c r="N21" s="108"/>
      <c r="O21" s="108"/>
      <c r="P21" s="108"/>
    </row>
    <row r="22" spans="2:16" x14ac:dyDescent="0.3">
      <c r="E22" s="108"/>
      <c r="F22" s="108"/>
      <c r="G22" s="108"/>
      <c r="H22" s="108"/>
      <c r="I22" s="108"/>
      <c r="J22" s="108"/>
      <c r="K22" s="108"/>
      <c r="L22" s="108"/>
      <c r="M22" s="108"/>
      <c r="N22" s="108"/>
      <c r="O22" s="108"/>
      <c r="P22" s="108"/>
    </row>
    <row r="24" spans="2:16" x14ac:dyDescent="0.3">
      <c r="B24" s="37"/>
    </row>
    <row r="25" spans="2:16" x14ac:dyDescent="0.3">
      <c r="N25" s="4"/>
    </row>
    <row r="27" spans="2:16" x14ac:dyDescent="0.3">
      <c r="O27" s="32"/>
    </row>
    <row r="28" spans="2:16" x14ac:dyDescent="0.3">
      <c r="N28" s="107"/>
      <c r="O28" s="107"/>
      <c r="P28" s="107"/>
    </row>
    <row r="30" spans="2:16" x14ac:dyDescent="0.3">
      <c r="N30" s="4"/>
    </row>
    <row r="100" spans="1:4" x14ac:dyDescent="0.3">
      <c r="A100" s="40" t="s">
        <v>51</v>
      </c>
      <c r="B100" s="40" t="s">
        <v>36</v>
      </c>
      <c r="C100" s="40" t="s">
        <v>40</v>
      </c>
      <c r="D100" s="40" t="s">
        <v>36</v>
      </c>
    </row>
  </sheetData>
  <sheetProtection algorithmName="SHA-512" hashValue="lArVS8vHpzW8uQjOLEIPvhxlv07RHbc7aFdCDL+Ub0pZmgWEvvt2IAzuIj/HHQXlUmAyt+vMGuc1rBOiumJtDA==" saltValue="hEK9JmdlEpI3TTnDodI6vA==" spinCount="100000" sheet="1" objects="1" scenarios="1" selectLockedCells="1" selectUnlockedCells="1"/>
  <mergeCells count="5">
    <mergeCell ref="E7:O17"/>
    <mergeCell ref="N28:P28"/>
    <mergeCell ref="E20:P22"/>
    <mergeCell ref="O5:P5"/>
    <mergeCell ref="M18:O1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F46D10-5657-4D7B-A3BA-243C137A3165}">
  <sheetPr codeName="Feuil6"/>
  <dimension ref="A1"/>
  <sheetViews>
    <sheetView zoomScale="113" workbookViewId="0">
      <selection activeCell="B1" sqref="B1"/>
    </sheetView>
  </sheetViews>
  <sheetFormatPr baseColWidth="10" defaultRowHeight="14.4" x14ac:dyDescent="0.3"/>
  <sheetData>
    <row r="1" spans="1:1" ht="409.6" x14ac:dyDescent="0.3">
      <c r="A1" s="82" t="s">
        <v>248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45DBAD-ED13-4C1B-B1DF-2F66AE6196E8}">
  <sheetPr codeName="Feuil9"/>
  <dimension ref="A1"/>
  <sheetViews>
    <sheetView workbookViewId="0"/>
  </sheetViews>
  <sheetFormatPr baseColWidth="10" defaultRowHeight="14.4" x14ac:dyDescent="0.3"/>
  <cols>
    <col min="1" max="1" width="11.5546875" style="94" customWidth="1"/>
    <col min="2" max="16384" width="11.5546875" style="94"/>
  </cols>
  <sheetData>
    <row r="1" spans="1:1" ht="14.4" customHeight="1" thickBot="1" x14ac:dyDescent="0.35">
      <c r="A1" s="93" t="s">
        <v>249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CFC7B-FF27-4B59-A28B-26D8C65EFE89}">
  <sheetPr codeName="Feuil26"/>
  <dimension ref="A1:D2"/>
  <sheetViews>
    <sheetView workbookViewId="0">
      <selection activeCell="A2" sqref="A2:D2"/>
    </sheetView>
  </sheetViews>
  <sheetFormatPr baseColWidth="10" defaultRowHeight="14.4" x14ac:dyDescent="0.3"/>
  <cols>
    <col min="1" max="1" width="22.88671875" customWidth="1"/>
    <col min="3" max="3" width="22.33203125" customWidth="1"/>
    <col min="4" max="4" width="18.6640625" customWidth="1"/>
  </cols>
  <sheetData>
    <row r="1" spans="1:4" x14ac:dyDescent="0.3">
      <c r="A1" s="5" t="s">
        <v>52</v>
      </c>
      <c r="B1" s="5" t="s">
        <v>53</v>
      </c>
      <c r="C1" s="5" t="s">
        <v>54</v>
      </c>
      <c r="D1" s="5" t="s">
        <v>55</v>
      </c>
    </row>
    <row r="2" spans="1:4" x14ac:dyDescent="0.3">
      <c r="A2" s="5"/>
      <c r="B2" s="5"/>
      <c r="C2" s="5"/>
      <c r="D2" s="5"/>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CDE4F-C609-4303-844F-40798436359C}">
  <sheetPr codeName="Feuil13"/>
  <dimension ref="A1:CG580"/>
  <sheetViews>
    <sheetView showGridLines="0" tabSelected="1" zoomScaleNormal="100" workbookViewId="0">
      <selection activeCell="L5" sqref="L5"/>
    </sheetView>
  </sheetViews>
  <sheetFormatPr baseColWidth="10" defaultColWidth="11.5546875" defaultRowHeight="14.4" x14ac:dyDescent="0.3"/>
  <cols>
    <col min="1" max="1" width="22" style="1" customWidth="1"/>
    <col min="2" max="2" width="3.88671875" style="2" customWidth="1"/>
    <col min="3" max="3" width="2.33203125" style="45" customWidth="1"/>
    <col min="4" max="16384" width="11.5546875" style="1"/>
  </cols>
  <sheetData>
    <row r="1" spans="1:85" ht="14.4" customHeight="1" x14ac:dyDescent="0.5">
      <c r="C1" s="83"/>
      <c r="D1" s="104">
        <f ca="1">TODAY()</f>
        <v>46042</v>
      </c>
      <c r="E1" s="104"/>
      <c r="F1" s="104"/>
      <c r="G1" s="104"/>
      <c r="H1" s="104"/>
      <c r="I1" s="104"/>
      <c r="J1" s="85"/>
      <c r="K1" s="85"/>
      <c r="L1" s="85"/>
      <c r="M1" s="85"/>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row>
    <row r="2" spans="1:85" ht="14.4" customHeight="1" x14ac:dyDescent="0.5">
      <c r="C2" s="83"/>
      <c r="D2" s="104"/>
      <c r="E2" s="104"/>
      <c r="F2" s="104"/>
      <c r="G2" s="104"/>
      <c r="H2" s="104"/>
      <c r="I2" s="104"/>
      <c r="J2" s="85"/>
      <c r="K2" s="85"/>
      <c r="L2" s="85"/>
      <c r="M2" s="85"/>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row>
    <row r="3" spans="1:85" ht="14.4" customHeight="1" x14ac:dyDescent="0.5">
      <c r="C3" s="83"/>
      <c r="D3" s="104"/>
      <c r="E3" s="104"/>
      <c r="F3" s="104"/>
      <c r="G3" s="104"/>
      <c r="H3" s="104"/>
      <c r="I3" s="104"/>
      <c r="J3" s="85"/>
      <c r="K3" s="85"/>
      <c r="L3" s="85"/>
      <c r="M3" s="85"/>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row>
    <row r="4" spans="1:85" x14ac:dyDescent="0.3">
      <c r="C4" s="83"/>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row>
    <row r="5" spans="1:85" x14ac:dyDescent="0.3">
      <c r="C5" s="83"/>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row>
    <row r="6" spans="1:85" x14ac:dyDescent="0.3">
      <c r="C6" s="83"/>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row>
    <row r="7" spans="1:85" x14ac:dyDescent="0.3">
      <c r="C7" s="83"/>
      <c r="D7" s="103" t="s">
        <v>49</v>
      </c>
      <c r="E7" s="103"/>
      <c r="F7" s="103"/>
      <c r="G7" s="103"/>
      <c r="H7" s="103"/>
      <c r="I7" s="103"/>
      <c r="J7" s="103"/>
      <c r="K7" s="103"/>
      <c r="L7" s="103"/>
      <c r="M7" s="103"/>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row>
    <row r="8" spans="1:85" x14ac:dyDescent="0.3">
      <c r="C8" s="83"/>
      <c r="D8" s="103"/>
      <c r="E8" s="103"/>
      <c r="F8" s="103"/>
      <c r="G8" s="103"/>
      <c r="H8" s="103"/>
      <c r="I8" s="103"/>
      <c r="J8" s="103"/>
      <c r="K8" s="103"/>
      <c r="L8" s="103"/>
      <c r="M8" s="103"/>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row>
    <row r="9" spans="1:85" x14ac:dyDescent="0.3">
      <c r="C9" s="83"/>
      <c r="D9" s="103"/>
      <c r="E9" s="103"/>
      <c r="F9" s="103"/>
      <c r="G9" s="103"/>
      <c r="H9" s="103"/>
      <c r="I9" s="103"/>
      <c r="J9" s="103"/>
      <c r="K9" s="103"/>
      <c r="L9" s="103"/>
      <c r="M9" s="103"/>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row>
    <row r="10" spans="1:85" x14ac:dyDescent="0.3">
      <c r="C10" s="83"/>
      <c r="D10" s="103"/>
      <c r="E10" s="103"/>
      <c r="F10" s="103"/>
      <c r="G10" s="103"/>
      <c r="H10" s="103"/>
      <c r="I10" s="103"/>
      <c r="J10" s="103"/>
      <c r="K10" s="103"/>
      <c r="L10" s="103"/>
      <c r="M10" s="103"/>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row>
    <row r="11" spans="1:85" ht="14.4" customHeight="1" x14ac:dyDescent="0.3">
      <c r="A11"/>
      <c r="C11" s="83"/>
      <c r="D11" s="103"/>
      <c r="E11" s="103"/>
      <c r="F11" s="103"/>
      <c r="G11" s="103"/>
      <c r="H11" s="103"/>
      <c r="I11" s="103"/>
      <c r="J11" s="103"/>
      <c r="K11" s="103"/>
      <c r="L11" s="103"/>
      <c r="M11" s="103"/>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row>
    <row r="12" spans="1:85" ht="14.4" customHeight="1" x14ac:dyDescent="0.3">
      <c r="C12" s="83"/>
      <c r="D12" s="103"/>
      <c r="E12" s="103"/>
      <c r="F12" s="103"/>
      <c r="G12" s="103"/>
      <c r="H12" s="103"/>
      <c r="I12" s="103"/>
      <c r="J12" s="103"/>
      <c r="K12" s="103"/>
      <c r="L12" s="103"/>
      <c r="M12" s="103"/>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row>
    <row r="13" spans="1:85" ht="14.4" customHeight="1" x14ac:dyDescent="0.3">
      <c r="C13" s="83"/>
      <c r="D13" s="103"/>
      <c r="E13" s="103"/>
      <c r="F13" s="103"/>
      <c r="G13" s="103"/>
      <c r="H13" s="103"/>
      <c r="I13" s="103"/>
      <c r="J13" s="103"/>
      <c r="K13" s="103"/>
      <c r="L13" s="103"/>
      <c r="M13" s="103"/>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row>
    <row r="14" spans="1:85" ht="14.4" customHeight="1" x14ac:dyDescent="0.3">
      <c r="C14" s="83"/>
      <c r="D14" s="103"/>
      <c r="E14" s="103"/>
      <c r="F14" s="103"/>
      <c r="G14" s="103"/>
      <c r="H14" s="103"/>
      <c r="I14" s="103"/>
      <c r="J14" s="103"/>
      <c r="K14" s="103"/>
      <c r="L14" s="103"/>
      <c r="M14" s="103"/>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row>
    <row r="15" spans="1:85" ht="14.4" customHeight="1" x14ac:dyDescent="0.3">
      <c r="C15" s="83"/>
      <c r="D15" s="103"/>
      <c r="E15" s="103"/>
      <c r="F15" s="103"/>
      <c r="G15" s="103"/>
      <c r="H15" s="103"/>
      <c r="I15" s="103"/>
      <c r="J15" s="103"/>
      <c r="K15" s="103"/>
      <c r="L15" s="103"/>
      <c r="M15" s="103"/>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row>
    <row r="16" spans="1:85" ht="14.4" customHeight="1" x14ac:dyDescent="0.3">
      <c r="C16" s="83"/>
      <c r="D16" s="103"/>
      <c r="E16" s="103"/>
      <c r="F16" s="103"/>
      <c r="G16" s="103"/>
      <c r="H16" s="103"/>
      <c r="I16" s="103"/>
      <c r="J16" s="103"/>
      <c r="K16" s="103"/>
      <c r="L16" s="103"/>
      <c r="M16" s="103"/>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row>
    <row r="17" spans="3:85" ht="14.4" customHeight="1" x14ac:dyDescent="0.3">
      <c r="C17" s="83"/>
      <c r="D17" s="103"/>
      <c r="E17" s="103"/>
      <c r="F17" s="103"/>
      <c r="G17" s="103"/>
      <c r="H17" s="103"/>
      <c r="I17" s="103"/>
      <c r="J17" s="103"/>
      <c r="K17" s="103"/>
      <c r="L17" s="103"/>
      <c r="M17" s="103"/>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row>
    <row r="18" spans="3:85" ht="14.4" customHeight="1" x14ac:dyDescent="0.3">
      <c r="C18" s="83"/>
      <c r="D18" s="103"/>
      <c r="E18" s="103"/>
      <c r="F18" s="103"/>
      <c r="G18" s="103"/>
      <c r="H18" s="103"/>
      <c r="I18" s="103"/>
      <c r="J18" s="103"/>
      <c r="K18" s="103"/>
      <c r="L18" s="103"/>
      <c r="M18" s="103"/>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row>
    <row r="19" spans="3:85" ht="14.4" customHeight="1" x14ac:dyDescent="0.3">
      <c r="C19" s="83"/>
      <c r="D19" s="103"/>
      <c r="E19" s="103"/>
      <c r="F19" s="103"/>
      <c r="G19" s="103"/>
      <c r="H19" s="103"/>
      <c r="I19" s="103"/>
      <c r="J19" s="103"/>
      <c r="K19" s="103"/>
      <c r="L19" s="103"/>
      <c r="M19" s="103"/>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row>
    <row r="20" spans="3:85" ht="14.4" customHeight="1" x14ac:dyDescent="0.3">
      <c r="C20" s="83"/>
      <c r="D20" s="103"/>
      <c r="E20" s="103"/>
      <c r="F20" s="103"/>
      <c r="G20" s="103"/>
      <c r="H20" s="103"/>
      <c r="I20" s="103"/>
      <c r="J20" s="103"/>
      <c r="K20" s="103"/>
      <c r="L20" s="103"/>
      <c r="M20" s="103"/>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row>
    <row r="21" spans="3:85" x14ac:dyDescent="0.3">
      <c r="C21" s="83"/>
      <c r="D21" s="2"/>
      <c r="E21" s="2"/>
      <c r="F21" s="2"/>
      <c r="G21" s="2"/>
      <c r="H21" s="2"/>
      <c r="I21" s="2"/>
      <c r="J21" s="105" t="s">
        <v>229</v>
      </c>
      <c r="K21" s="105"/>
      <c r="L21" s="105"/>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row>
    <row r="22" spans="3:85" x14ac:dyDescent="0.3">
      <c r="C22" s="83"/>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row>
    <row r="23" spans="3:85" x14ac:dyDescent="0.3">
      <c r="C23" s="83"/>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row>
    <row r="24" spans="3:85" x14ac:dyDescent="0.3">
      <c r="C24" s="83"/>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row>
    <row r="25" spans="3:85" x14ac:dyDescent="0.3">
      <c r="C25" s="83"/>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row>
    <row r="26" spans="3:85" x14ac:dyDescent="0.3">
      <c r="C26" s="83"/>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row>
    <row r="27" spans="3:85" x14ac:dyDescent="0.3">
      <c r="C27" s="83"/>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row>
    <row r="28" spans="3:85" x14ac:dyDescent="0.3">
      <c r="C28" s="83"/>
      <c r="D28" s="2"/>
      <c r="E28" s="2"/>
      <c r="F28" s="2"/>
      <c r="G28" s="2"/>
      <c r="H28" s="2"/>
      <c r="I28" s="101"/>
      <c r="J28" s="102"/>
      <c r="K28" s="102"/>
      <c r="L28" s="102"/>
      <c r="M28" s="10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row>
    <row r="29" spans="3:85" x14ac:dyDescent="0.3">
      <c r="C29" s="86"/>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row>
    <row r="30" spans="3:85" x14ac:dyDescent="0.3">
      <c r="C30" s="86"/>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row>
    <row r="31" spans="3:85" x14ac:dyDescent="0.3">
      <c r="C31" s="86"/>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row>
    <row r="32" spans="3:85" x14ac:dyDescent="0.3">
      <c r="C32" s="86"/>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row>
    <row r="33" spans="3:85" x14ac:dyDescent="0.3">
      <c r="C33" s="86"/>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row>
    <row r="34" spans="3:85" x14ac:dyDescent="0.3">
      <c r="C34" s="86"/>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row>
    <row r="35" spans="3:85" x14ac:dyDescent="0.3">
      <c r="C35" s="86"/>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row>
    <row r="36" spans="3:85" x14ac:dyDescent="0.3">
      <c r="C36" s="86"/>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row>
    <row r="37" spans="3:85" x14ac:dyDescent="0.3">
      <c r="C37" s="86"/>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row>
    <row r="38" spans="3:85" x14ac:dyDescent="0.3">
      <c r="C38" s="86"/>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row>
    <row r="39" spans="3:85" x14ac:dyDescent="0.3">
      <c r="C39" s="86"/>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row>
    <row r="40" spans="3:85" x14ac:dyDescent="0.3">
      <c r="C40" s="86"/>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row>
    <row r="41" spans="3:85" x14ac:dyDescent="0.3">
      <c r="C41" s="86"/>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row>
    <row r="42" spans="3:85" x14ac:dyDescent="0.3">
      <c r="C42" s="86"/>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row>
    <row r="43" spans="3:85" x14ac:dyDescent="0.3">
      <c r="C43" s="86"/>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row>
    <row r="44" spans="3:85" x14ac:dyDescent="0.3">
      <c r="C44" s="86"/>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row>
    <row r="45" spans="3:85" x14ac:dyDescent="0.3">
      <c r="C45" s="86"/>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row>
    <row r="46" spans="3:85" x14ac:dyDescent="0.3">
      <c r="C46" s="86"/>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row>
    <row r="47" spans="3:85" x14ac:dyDescent="0.3">
      <c r="C47" s="86"/>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row>
    <row r="48" spans="3:85" x14ac:dyDescent="0.3">
      <c r="C48" s="86"/>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row>
    <row r="49" spans="3:85" x14ac:dyDescent="0.3">
      <c r="C49" s="86"/>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row>
    <row r="50" spans="3:85" x14ac:dyDescent="0.3">
      <c r="C50" s="86"/>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row>
    <row r="51" spans="3:85" x14ac:dyDescent="0.3">
      <c r="C51" s="86"/>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row>
    <row r="52" spans="3:85" x14ac:dyDescent="0.3">
      <c r="C52" s="86"/>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row>
    <row r="53" spans="3:85" x14ac:dyDescent="0.3">
      <c r="C53" s="86"/>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row>
    <row r="54" spans="3:85" x14ac:dyDescent="0.3">
      <c r="C54" s="86"/>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row>
    <row r="55" spans="3:85" x14ac:dyDescent="0.3">
      <c r="C55" s="86"/>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row>
    <row r="56" spans="3:85" x14ac:dyDescent="0.3">
      <c r="C56" s="86"/>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row>
    <row r="57" spans="3:85" x14ac:dyDescent="0.3">
      <c r="C57" s="86"/>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row>
    <row r="58" spans="3:85" x14ac:dyDescent="0.3">
      <c r="C58" s="86"/>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row>
    <row r="59" spans="3:85" x14ac:dyDescent="0.3">
      <c r="C59" s="86"/>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row>
    <row r="60" spans="3:85" x14ac:dyDescent="0.3">
      <c r="C60" s="86"/>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row>
    <row r="61" spans="3:85" x14ac:dyDescent="0.3">
      <c r="C61" s="86"/>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row>
    <row r="62" spans="3:85" x14ac:dyDescent="0.3">
      <c r="C62" s="86"/>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row>
    <row r="63" spans="3:85" x14ac:dyDescent="0.3">
      <c r="C63" s="86"/>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row>
    <row r="64" spans="3:85" x14ac:dyDescent="0.3">
      <c r="C64" s="86"/>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row>
    <row r="65" spans="3:85" x14ac:dyDescent="0.3">
      <c r="C65" s="86"/>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row>
    <row r="66" spans="3:85" x14ac:dyDescent="0.3">
      <c r="C66" s="86"/>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row>
    <row r="67" spans="3:85" x14ac:dyDescent="0.3">
      <c r="C67" s="86"/>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row>
    <row r="68" spans="3:85" x14ac:dyDescent="0.3">
      <c r="C68" s="86"/>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row>
    <row r="69" spans="3:85" x14ac:dyDescent="0.3">
      <c r="C69" s="86"/>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row>
    <row r="70" spans="3:85" x14ac:dyDescent="0.3">
      <c r="C70" s="86"/>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row>
    <row r="71" spans="3:85" x14ac:dyDescent="0.3">
      <c r="C71" s="86"/>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row>
    <row r="72" spans="3:85" x14ac:dyDescent="0.3">
      <c r="C72" s="86"/>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row>
    <row r="73" spans="3:85" x14ac:dyDescent="0.3">
      <c r="C73" s="86"/>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row>
    <row r="74" spans="3:85" x14ac:dyDescent="0.3">
      <c r="C74" s="86"/>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row>
    <row r="75" spans="3:85" x14ac:dyDescent="0.3">
      <c r="C75" s="86"/>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row>
    <row r="76" spans="3:85" x14ac:dyDescent="0.3">
      <c r="C76" s="86"/>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row>
    <row r="77" spans="3:85" x14ac:dyDescent="0.3">
      <c r="C77" s="86"/>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row>
    <row r="78" spans="3:85" x14ac:dyDescent="0.3">
      <c r="C78" s="86"/>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row>
    <row r="79" spans="3:85" x14ac:dyDescent="0.3">
      <c r="C79" s="86"/>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row>
    <row r="80" spans="3:85" x14ac:dyDescent="0.3">
      <c r="C80" s="86"/>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row>
    <row r="81" spans="3:85" x14ac:dyDescent="0.3">
      <c r="C81" s="86"/>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row>
    <row r="82" spans="3:85" x14ac:dyDescent="0.3">
      <c r="C82" s="86"/>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row>
    <row r="83" spans="3:85" x14ac:dyDescent="0.3">
      <c r="C83" s="86"/>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row>
    <row r="84" spans="3:85" x14ac:dyDescent="0.3">
      <c r="C84" s="86"/>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row>
    <row r="85" spans="3:85" x14ac:dyDescent="0.3">
      <c r="C85" s="86"/>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row>
    <row r="86" spans="3:85" x14ac:dyDescent="0.3">
      <c r="C86" s="86"/>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row>
    <row r="87" spans="3:85" x14ac:dyDescent="0.3">
      <c r="C87" s="86"/>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row>
    <row r="88" spans="3:85" x14ac:dyDescent="0.3">
      <c r="C88" s="86"/>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row>
    <row r="89" spans="3:85" x14ac:dyDescent="0.3">
      <c r="C89" s="86"/>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row>
    <row r="90" spans="3:85" x14ac:dyDescent="0.3">
      <c r="C90" s="86"/>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row>
    <row r="91" spans="3:85" x14ac:dyDescent="0.3">
      <c r="C91" s="86"/>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row>
    <row r="92" spans="3:85" x14ac:dyDescent="0.3">
      <c r="C92" s="86"/>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row>
    <row r="93" spans="3:85" x14ac:dyDescent="0.3">
      <c r="C93" s="86"/>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row>
    <row r="94" spans="3:85" x14ac:dyDescent="0.3">
      <c r="C94" s="86"/>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row>
    <row r="95" spans="3:85" x14ac:dyDescent="0.3">
      <c r="C95" s="86"/>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row>
    <row r="96" spans="3:85" x14ac:dyDescent="0.3">
      <c r="C96" s="86"/>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row>
    <row r="97" spans="3:85" x14ac:dyDescent="0.3">
      <c r="C97" s="86"/>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row>
    <row r="98" spans="3:85" x14ac:dyDescent="0.3">
      <c r="C98" s="86"/>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row>
    <row r="99" spans="3:85" x14ac:dyDescent="0.3">
      <c r="C99" s="86"/>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row>
    <row r="100" spans="3:85" x14ac:dyDescent="0.3">
      <c r="C100" s="86"/>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row>
    <row r="101" spans="3:85" x14ac:dyDescent="0.3">
      <c r="C101" s="86"/>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row>
    <row r="102" spans="3:85" x14ac:dyDescent="0.3">
      <c r="C102" s="86"/>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row>
    <row r="103" spans="3:85" x14ac:dyDescent="0.3">
      <c r="C103" s="86"/>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row>
    <row r="104" spans="3:85" x14ac:dyDescent="0.3">
      <c r="C104" s="86"/>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row>
    <row r="105" spans="3:85" x14ac:dyDescent="0.3">
      <c r="C105" s="86"/>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row>
    <row r="106" spans="3:85" x14ac:dyDescent="0.3">
      <c r="C106" s="86"/>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row>
    <row r="107" spans="3:85" x14ac:dyDescent="0.3">
      <c r="C107" s="86"/>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row>
    <row r="108" spans="3:85" x14ac:dyDescent="0.3">
      <c r="C108" s="86"/>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row>
    <row r="109" spans="3:85" x14ac:dyDescent="0.3">
      <c r="C109" s="86"/>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row>
    <row r="110" spans="3:85" x14ac:dyDescent="0.3">
      <c r="C110" s="86"/>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row>
    <row r="111" spans="3:85" x14ac:dyDescent="0.3">
      <c r="C111" s="86"/>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row>
    <row r="112" spans="3:85" x14ac:dyDescent="0.3">
      <c r="C112" s="86"/>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row>
    <row r="113" spans="3:85" x14ac:dyDescent="0.3">
      <c r="C113" s="86"/>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row>
    <row r="114" spans="3:85" x14ac:dyDescent="0.3">
      <c r="C114" s="86"/>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row>
    <row r="115" spans="3:85" x14ac:dyDescent="0.3">
      <c r="C115" s="86"/>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row>
    <row r="116" spans="3:85" x14ac:dyDescent="0.3">
      <c r="C116" s="86"/>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row>
    <row r="117" spans="3:85" x14ac:dyDescent="0.3">
      <c r="C117" s="86"/>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row>
    <row r="118" spans="3:85" x14ac:dyDescent="0.3">
      <c r="C118" s="86"/>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row>
    <row r="119" spans="3:85" x14ac:dyDescent="0.3">
      <c r="C119" s="86"/>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row>
    <row r="120" spans="3:85" x14ac:dyDescent="0.3">
      <c r="C120" s="86"/>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row>
    <row r="121" spans="3:85" x14ac:dyDescent="0.3">
      <c r="C121" s="86"/>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row>
    <row r="122" spans="3:85" x14ac:dyDescent="0.3">
      <c r="C122" s="86"/>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row>
    <row r="123" spans="3:85" x14ac:dyDescent="0.3">
      <c r="C123" s="86"/>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row>
    <row r="124" spans="3:85" x14ac:dyDescent="0.3">
      <c r="C124" s="86"/>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row>
    <row r="125" spans="3:85" x14ac:dyDescent="0.3">
      <c r="C125" s="86"/>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row>
    <row r="126" spans="3:85" x14ac:dyDescent="0.3">
      <c r="C126" s="86"/>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row>
    <row r="127" spans="3:85" x14ac:dyDescent="0.3">
      <c r="C127" s="86"/>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row>
    <row r="128" spans="3:85" x14ac:dyDescent="0.3">
      <c r="C128" s="86"/>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row>
    <row r="129" spans="3:85" x14ac:dyDescent="0.3">
      <c r="C129" s="86"/>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row>
    <row r="130" spans="3:85" x14ac:dyDescent="0.3">
      <c r="C130" s="86"/>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row>
    <row r="131" spans="3:85" x14ac:dyDescent="0.3">
      <c r="C131" s="86"/>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row>
    <row r="132" spans="3:85" x14ac:dyDescent="0.3">
      <c r="C132" s="86"/>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row>
    <row r="133" spans="3:85" x14ac:dyDescent="0.3">
      <c r="C133" s="86"/>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row>
    <row r="134" spans="3:85" x14ac:dyDescent="0.3">
      <c r="C134" s="86"/>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row>
    <row r="135" spans="3:85" x14ac:dyDescent="0.3">
      <c r="C135" s="86"/>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row>
    <row r="136" spans="3:85" x14ac:dyDescent="0.3">
      <c r="C136" s="86"/>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row>
    <row r="137" spans="3:85" x14ac:dyDescent="0.3">
      <c r="C137" s="86"/>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row>
    <row r="138" spans="3:85" x14ac:dyDescent="0.3">
      <c r="C138" s="86"/>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row>
    <row r="139" spans="3:85" x14ac:dyDescent="0.3">
      <c r="C139" s="86"/>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row>
    <row r="140" spans="3:85" x14ac:dyDescent="0.3">
      <c r="C140" s="86"/>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row>
    <row r="141" spans="3:85" x14ac:dyDescent="0.3">
      <c r="C141" s="86"/>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row>
    <row r="142" spans="3:85" x14ac:dyDescent="0.3">
      <c r="C142" s="86"/>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row>
    <row r="143" spans="3:85" x14ac:dyDescent="0.3">
      <c r="C143" s="86"/>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row>
    <row r="144" spans="3:85" x14ac:dyDescent="0.3">
      <c r="C144" s="86"/>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row>
    <row r="145" spans="3:85" x14ac:dyDescent="0.3">
      <c r="C145" s="86"/>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row>
    <row r="146" spans="3:85" x14ac:dyDescent="0.3">
      <c r="C146" s="86"/>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row>
    <row r="147" spans="3:85" x14ac:dyDescent="0.3">
      <c r="C147" s="86"/>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row>
    <row r="148" spans="3:85" x14ac:dyDescent="0.3">
      <c r="C148" s="86"/>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row>
    <row r="149" spans="3:85" x14ac:dyDescent="0.3">
      <c r="C149" s="86"/>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row>
    <row r="150" spans="3:85" x14ac:dyDescent="0.3">
      <c r="C150" s="86"/>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row>
    <row r="151" spans="3:85" x14ac:dyDescent="0.3">
      <c r="C151" s="86"/>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row>
    <row r="152" spans="3:85" x14ac:dyDescent="0.3">
      <c r="C152" s="86"/>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row>
    <row r="153" spans="3:85" x14ac:dyDescent="0.3">
      <c r="C153" s="86"/>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row>
    <row r="154" spans="3:85" x14ac:dyDescent="0.3">
      <c r="C154" s="86"/>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row>
    <row r="155" spans="3:85" x14ac:dyDescent="0.3">
      <c r="C155" s="86"/>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row>
    <row r="156" spans="3:85" x14ac:dyDescent="0.3">
      <c r="C156" s="86"/>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row>
    <row r="157" spans="3:85" x14ac:dyDescent="0.3">
      <c r="C157" s="86"/>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row>
    <row r="158" spans="3:85" x14ac:dyDescent="0.3">
      <c r="C158" s="86"/>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row>
    <row r="159" spans="3:85" x14ac:dyDescent="0.3">
      <c r="C159" s="86"/>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row>
    <row r="160" spans="3:85" x14ac:dyDescent="0.3">
      <c r="C160" s="86"/>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row>
    <row r="161" spans="3:85" x14ac:dyDescent="0.3">
      <c r="C161" s="86"/>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row>
    <row r="162" spans="3:85" x14ac:dyDescent="0.3">
      <c r="C162" s="86"/>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row>
    <row r="163" spans="3:85" x14ac:dyDescent="0.3">
      <c r="C163" s="86"/>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row>
    <row r="164" spans="3:85" x14ac:dyDescent="0.3">
      <c r="C164" s="86"/>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row>
    <row r="165" spans="3:85" x14ac:dyDescent="0.3">
      <c r="C165" s="86"/>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row>
    <row r="166" spans="3:85" x14ac:dyDescent="0.3">
      <c r="C166" s="86"/>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row>
    <row r="167" spans="3:85" x14ac:dyDescent="0.3">
      <c r="C167" s="86"/>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row>
    <row r="168" spans="3:85" x14ac:dyDescent="0.3">
      <c r="C168" s="86"/>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row>
    <row r="169" spans="3:85" x14ac:dyDescent="0.3">
      <c r="C169" s="86"/>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row>
    <row r="170" spans="3:85" x14ac:dyDescent="0.3">
      <c r="C170" s="86"/>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row>
    <row r="171" spans="3:85" x14ac:dyDescent="0.3">
      <c r="C171" s="86"/>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row>
    <row r="172" spans="3:85" x14ac:dyDescent="0.3">
      <c r="C172" s="86"/>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row>
    <row r="173" spans="3:85" x14ac:dyDescent="0.3">
      <c r="C173" s="86"/>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row>
    <row r="174" spans="3:85" x14ac:dyDescent="0.3">
      <c r="C174" s="86"/>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row>
    <row r="175" spans="3:85" x14ac:dyDescent="0.3">
      <c r="C175" s="86"/>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row>
    <row r="176" spans="3:85" x14ac:dyDescent="0.3">
      <c r="C176" s="86"/>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row>
    <row r="177" spans="3:85" x14ac:dyDescent="0.3">
      <c r="C177" s="86"/>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row>
    <row r="178" spans="3:85" x14ac:dyDescent="0.3">
      <c r="C178" s="86"/>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row>
    <row r="179" spans="3:85" x14ac:dyDescent="0.3">
      <c r="C179" s="86"/>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row>
    <row r="180" spans="3:85" x14ac:dyDescent="0.3">
      <c r="C180" s="86"/>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row>
    <row r="181" spans="3:85" x14ac:dyDescent="0.3">
      <c r="C181" s="86"/>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row>
    <row r="182" spans="3:85" x14ac:dyDescent="0.3">
      <c r="C182" s="86"/>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row>
    <row r="183" spans="3:85" x14ac:dyDescent="0.3">
      <c r="C183" s="86"/>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row>
    <row r="184" spans="3:85" x14ac:dyDescent="0.3">
      <c r="C184" s="86"/>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row>
    <row r="185" spans="3:85" x14ac:dyDescent="0.3">
      <c r="C185" s="86"/>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row>
    <row r="186" spans="3:85" x14ac:dyDescent="0.3">
      <c r="C186" s="86"/>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row>
    <row r="187" spans="3:85" x14ac:dyDescent="0.3">
      <c r="C187" s="86"/>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row>
    <row r="188" spans="3:85" x14ac:dyDescent="0.3">
      <c r="C188" s="86"/>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row>
    <row r="189" spans="3:85" x14ac:dyDescent="0.3">
      <c r="C189" s="86"/>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row>
    <row r="190" spans="3:85" x14ac:dyDescent="0.3">
      <c r="C190" s="86"/>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row>
    <row r="191" spans="3:85" x14ac:dyDescent="0.3">
      <c r="C191" s="86"/>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row>
    <row r="192" spans="3:85" x14ac:dyDescent="0.3">
      <c r="C192" s="86"/>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row>
    <row r="193" spans="3:85" x14ac:dyDescent="0.3">
      <c r="C193" s="86"/>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row>
    <row r="194" spans="3:85" x14ac:dyDescent="0.3">
      <c r="C194" s="86"/>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row>
    <row r="195" spans="3:85" x14ac:dyDescent="0.3">
      <c r="C195" s="86"/>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row>
    <row r="196" spans="3:85" x14ac:dyDescent="0.3">
      <c r="C196" s="86"/>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row>
    <row r="197" spans="3:85" x14ac:dyDescent="0.3">
      <c r="C197" s="86"/>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row>
    <row r="198" spans="3:85" x14ac:dyDescent="0.3">
      <c r="C198" s="86"/>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row>
    <row r="199" spans="3:85" x14ac:dyDescent="0.3">
      <c r="C199" s="86"/>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row>
    <row r="200" spans="3:85" x14ac:dyDescent="0.3">
      <c r="C200" s="86"/>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row>
    <row r="201" spans="3:85" x14ac:dyDescent="0.3">
      <c r="C201" s="86"/>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row>
    <row r="202" spans="3:85" x14ac:dyDescent="0.3">
      <c r="C202" s="86"/>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row>
    <row r="203" spans="3:85" x14ac:dyDescent="0.3">
      <c r="C203" s="86"/>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row>
    <row r="204" spans="3:85" x14ac:dyDescent="0.3">
      <c r="C204" s="86"/>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row>
    <row r="205" spans="3:85" x14ac:dyDescent="0.3">
      <c r="C205" s="86"/>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row>
    <row r="206" spans="3:85" x14ac:dyDescent="0.3">
      <c r="C206" s="86"/>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row>
    <row r="207" spans="3:85" x14ac:dyDescent="0.3">
      <c r="C207" s="86"/>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row>
    <row r="208" spans="3:85" x14ac:dyDescent="0.3">
      <c r="C208" s="86"/>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row>
    <row r="209" spans="3:85" x14ac:dyDescent="0.3">
      <c r="C209" s="86"/>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row>
    <row r="210" spans="3:85" x14ac:dyDescent="0.3">
      <c r="C210" s="86"/>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row>
    <row r="211" spans="3:85" x14ac:dyDescent="0.3">
      <c r="C211" s="86"/>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row>
    <row r="212" spans="3:85" x14ac:dyDescent="0.3">
      <c r="C212" s="86"/>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row>
    <row r="213" spans="3:85" x14ac:dyDescent="0.3">
      <c r="C213" s="86"/>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row>
    <row r="214" spans="3:85" x14ac:dyDescent="0.3">
      <c r="C214" s="86"/>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row>
    <row r="215" spans="3:85" x14ac:dyDescent="0.3">
      <c r="C215" s="86"/>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row>
    <row r="216" spans="3:85" x14ac:dyDescent="0.3">
      <c r="C216" s="86"/>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row>
    <row r="217" spans="3:85" x14ac:dyDescent="0.3">
      <c r="C217" s="86"/>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row>
    <row r="218" spans="3:85" x14ac:dyDescent="0.3">
      <c r="C218" s="86"/>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row>
    <row r="219" spans="3:85" x14ac:dyDescent="0.3">
      <c r="C219" s="86"/>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row>
    <row r="220" spans="3:85" x14ac:dyDescent="0.3">
      <c r="C220" s="86"/>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row>
    <row r="221" spans="3:85" x14ac:dyDescent="0.3">
      <c r="C221" s="86"/>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row>
    <row r="222" spans="3:85" x14ac:dyDescent="0.3">
      <c r="C222" s="86"/>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row>
    <row r="223" spans="3:85" x14ac:dyDescent="0.3">
      <c r="C223" s="86"/>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row>
    <row r="224" spans="3:85" x14ac:dyDescent="0.3">
      <c r="C224" s="86"/>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row>
    <row r="225" spans="3:85" x14ac:dyDescent="0.3">
      <c r="C225" s="86"/>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row>
    <row r="226" spans="3:85" x14ac:dyDescent="0.3">
      <c r="C226" s="86"/>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row>
    <row r="227" spans="3:85" x14ac:dyDescent="0.3">
      <c r="C227" s="86"/>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row>
    <row r="228" spans="3:85" x14ac:dyDescent="0.3">
      <c r="C228" s="86"/>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row>
    <row r="229" spans="3:85" x14ac:dyDescent="0.3">
      <c r="C229" s="86"/>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row>
    <row r="230" spans="3:85" x14ac:dyDescent="0.3">
      <c r="C230" s="86"/>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row>
    <row r="231" spans="3:85" x14ac:dyDescent="0.3">
      <c r="C231" s="86"/>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row>
    <row r="232" spans="3:85" x14ac:dyDescent="0.3">
      <c r="C232" s="86"/>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row>
    <row r="233" spans="3:85" x14ac:dyDescent="0.3">
      <c r="C233" s="86"/>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row>
    <row r="234" spans="3:85" x14ac:dyDescent="0.3">
      <c r="C234" s="86"/>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row>
    <row r="235" spans="3:85" x14ac:dyDescent="0.3">
      <c r="C235" s="86"/>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row>
    <row r="236" spans="3:85" x14ac:dyDescent="0.3">
      <c r="C236" s="86"/>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row>
    <row r="237" spans="3:85" x14ac:dyDescent="0.3">
      <c r="C237" s="86"/>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row>
    <row r="238" spans="3:85" x14ac:dyDescent="0.3">
      <c r="C238" s="86"/>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row>
    <row r="239" spans="3:85" x14ac:dyDescent="0.3">
      <c r="C239" s="86"/>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row>
    <row r="240" spans="3:85" x14ac:dyDescent="0.3">
      <c r="C240" s="86"/>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row>
    <row r="241" spans="3:85" x14ac:dyDescent="0.3">
      <c r="C241" s="86"/>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row>
    <row r="242" spans="3:85" x14ac:dyDescent="0.3">
      <c r="C242" s="86"/>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row>
    <row r="243" spans="3:85" x14ac:dyDescent="0.3">
      <c r="C243" s="86"/>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row>
    <row r="244" spans="3:85" x14ac:dyDescent="0.3">
      <c r="C244" s="86"/>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row>
    <row r="245" spans="3:85" x14ac:dyDescent="0.3">
      <c r="C245" s="86"/>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row>
    <row r="246" spans="3:85" x14ac:dyDescent="0.3">
      <c r="C246" s="86"/>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row>
    <row r="247" spans="3:85" x14ac:dyDescent="0.3">
      <c r="C247" s="86"/>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row>
    <row r="248" spans="3:85" x14ac:dyDescent="0.3">
      <c r="C248" s="86"/>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row>
    <row r="249" spans="3:85" x14ac:dyDescent="0.3">
      <c r="C249" s="86"/>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row>
    <row r="250" spans="3:85" x14ac:dyDescent="0.3">
      <c r="C250" s="86"/>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row>
    <row r="251" spans="3:85" x14ac:dyDescent="0.3">
      <c r="C251" s="86"/>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row>
    <row r="252" spans="3:85" x14ac:dyDescent="0.3">
      <c r="C252" s="86"/>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row>
    <row r="253" spans="3:85" x14ac:dyDescent="0.3">
      <c r="C253" s="86"/>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row>
    <row r="254" spans="3:85" x14ac:dyDescent="0.3">
      <c r="C254" s="86"/>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row>
    <row r="255" spans="3:85" x14ac:dyDescent="0.3">
      <c r="C255" s="86"/>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row>
    <row r="256" spans="3:85" x14ac:dyDescent="0.3">
      <c r="C256" s="86"/>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row>
    <row r="257" spans="3:85" x14ac:dyDescent="0.3">
      <c r="C257" s="86"/>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row>
    <row r="258" spans="3:85" x14ac:dyDescent="0.3">
      <c r="C258" s="86"/>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row>
    <row r="259" spans="3:85" x14ac:dyDescent="0.3">
      <c r="C259" s="86"/>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row>
    <row r="260" spans="3:85" x14ac:dyDescent="0.3">
      <c r="C260" s="86"/>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row>
    <row r="261" spans="3:85" x14ac:dyDescent="0.3">
      <c r="C261" s="86"/>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row>
    <row r="262" spans="3:85" x14ac:dyDescent="0.3">
      <c r="C262" s="86"/>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row>
    <row r="263" spans="3:85" x14ac:dyDescent="0.3">
      <c r="C263" s="86"/>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row>
    <row r="264" spans="3:85" x14ac:dyDescent="0.3">
      <c r="C264" s="86"/>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row>
    <row r="265" spans="3:85" x14ac:dyDescent="0.3">
      <c r="C265" s="86"/>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row>
    <row r="266" spans="3:85" x14ac:dyDescent="0.3">
      <c r="C266" s="86"/>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row>
    <row r="267" spans="3:85" x14ac:dyDescent="0.3">
      <c r="C267" s="86"/>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row>
    <row r="268" spans="3:85" x14ac:dyDescent="0.3">
      <c r="C268" s="86"/>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row>
    <row r="269" spans="3:85" x14ac:dyDescent="0.3">
      <c r="C269" s="86"/>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row>
    <row r="270" spans="3:85" x14ac:dyDescent="0.3">
      <c r="C270" s="86"/>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row>
    <row r="271" spans="3:85" x14ac:dyDescent="0.3">
      <c r="C271" s="86"/>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row>
    <row r="272" spans="3:85" x14ac:dyDescent="0.3">
      <c r="C272" s="86"/>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row>
    <row r="273" spans="3:85" x14ac:dyDescent="0.3">
      <c r="C273" s="86"/>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row>
    <row r="274" spans="3:85" x14ac:dyDescent="0.3">
      <c r="C274" s="86"/>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row>
    <row r="275" spans="3:85" x14ac:dyDescent="0.3">
      <c r="C275" s="86"/>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row>
    <row r="276" spans="3:85" x14ac:dyDescent="0.3">
      <c r="C276" s="86"/>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row>
    <row r="277" spans="3:85" x14ac:dyDescent="0.3">
      <c r="C277" s="86"/>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row>
    <row r="278" spans="3:85" x14ac:dyDescent="0.3">
      <c r="C278" s="86"/>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row>
    <row r="279" spans="3:85" x14ac:dyDescent="0.3">
      <c r="C279" s="86"/>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row>
    <row r="280" spans="3:85" x14ac:dyDescent="0.3">
      <c r="C280" s="86"/>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row>
    <row r="281" spans="3:85" x14ac:dyDescent="0.3">
      <c r="C281" s="86"/>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row>
    <row r="282" spans="3:85" x14ac:dyDescent="0.3">
      <c r="C282" s="86"/>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row>
    <row r="283" spans="3:85" x14ac:dyDescent="0.3">
      <c r="C283" s="86"/>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row>
    <row r="284" spans="3:85" x14ac:dyDescent="0.3">
      <c r="C284" s="86"/>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row>
    <row r="285" spans="3:85" x14ac:dyDescent="0.3">
      <c r="C285" s="86"/>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row>
    <row r="286" spans="3:85" x14ac:dyDescent="0.3">
      <c r="C286" s="86"/>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row>
    <row r="287" spans="3:85" x14ac:dyDescent="0.3">
      <c r="C287" s="86"/>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row>
    <row r="288" spans="3:85" x14ac:dyDescent="0.3">
      <c r="C288" s="86"/>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row>
    <row r="289" spans="3:85" x14ac:dyDescent="0.3">
      <c r="C289" s="86"/>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row>
    <row r="290" spans="3:85" x14ac:dyDescent="0.3">
      <c r="C290" s="86"/>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row>
    <row r="291" spans="3:85" x14ac:dyDescent="0.3">
      <c r="C291" s="86"/>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row>
    <row r="292" spans="3:85" x14ac:dyDescent="0.3">
      <c r="C292" s="86"/>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row>
    <row r="293" spans="3:85" x14ac:dyDescent="0.3">
      <c r="C293" s="86"/>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row>
    <row r="294" spans="3:85" x14ac:dyDescent="0.3">
      <c r="C294" s="86"/>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row>
    <row r="295" spans="3:85" x14ac:dyDescent="0.3">
      <c r="C295" s="86"/>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row>
    <row r="296" spans="3:85" x14ac:dyDescent="0.3">
      <c r="C296" s="86"/>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row>
    <row r="297" spans="3:85" x14ac:dyDescent="0.3">
      <c r="C297" s="86"/>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row>
    <row r="298" spans="3:85" x14ac:dyDescent="0.3">
      <c r="C298" s="86"/>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row>
    <row r="299" spans="3:85" x14ac:dyDescent="0.3">
      <c r="C299" s="86"/>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row>
    <row r="300" spans="3:85" x14ac:dyDescent="0.3">
      <c r="C300" s="86"/>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row>
    <row r="301" spans="3:85" x14ac:dyDescent="0.3">
      <c r="C301" s="86"/>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row>
    <row r="302" spans="3:85" x14ac:dyDescent="0.3">
      <c r="C302" s="86"/>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row>
    <row r="303" spans="3:85" x14ac:dyDescent="0.3">
      <c r="C303" s="86"/>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row>
    <row r="304" spans="3:85" x14ac:dyDescent="0.3">
      <c r="C304" s="86"/>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row>
    <row r="305" spans="3:85" x14ac:dyDescent="0.3">
      <c r="C305" s="86"/>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row>
    <row r="306" spans="3:85" x14ac:dyDescent="0.3">
      <c r="C306" s="86"/>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row>
    <row r="307" spans="3:85" x14ac:dyDescent="0.3">
      <c r="C307" s="86"/>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row>
    <row r="308" spans="3:85" x14ac:dyDescent="0.3">
      <c r="C308" s="86"/>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row>
    <row r="309" spans="3:85" x14ac:dyDescent="0.3">
      <c r="C309" s="86"/>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row>
    <row r="310" spans="3:85" x14ac:dyDescent="0.3">
      <c r="C310" s="86"/>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row>
    <row r="311" spans="3:85" x14ac:dyDescent="0.3">
      <c r="C311" s="86"/>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row>
    <row r="312" spans="3:85" x14ac:dyDescent="0.3">
      <c r="C312" s="86"/>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row>
    <row r="313" spans="3:85" x14ac:dyDescent="0.3">
      <c r="C313" s="86"/>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row>
    <row r="314" spans="3:85" x14ac:dyDescent="0.3">
      <c r="C314" s="86"/>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row>
    <row r="315" spans="3:85" x14ac:dyDescent="0.3">
      <c r="C315" s="86"/>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row>
    <row r="316" spans="3:85" x14ac:dyDescent="0.3">
      <c r="C316" s="86"/>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row>
    <row r="317" spans="3:85" x14ac:dyDescent="0.3">
      <c r="C317" s="86"/>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row>
    <row r="318" spans="3:85" x14ac:dyDescent="0.3">
      <c r="C318" s="86"/>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row>
    <row r="319" spans="3:85" x14ac:dyDescent="0.3">
      <c r="C319" s="86"/>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row>
    <row r="320" spans="3:85" x14ac:dyDescent="0.3">
      <c r="C320" s="86"/>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row>
    <row r="321" spans="3:85" x14ac:dyDescent="0.3">
      <c r="C321" s="86"/>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row>
    <row r="322" spans="3:85" x14ac:dyDescent="0.3">
      <c r="C322" s="86"/>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row>
    <row r="323" spans="3:85" x14ac:dyDescent="0.3">
      <c r="C323" s="86"/>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row>
    <row r="324" spans="3:85" x14ac:dyDescent="0.3">
      <c r="C324" s="86"/>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row>
    <row r="325" spans="3:85" x14ac:dyDescent="0.3">
      <c r="C325" s="86"/>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row>
    <row r="326" spans="3:85" x14ac:dyDescent="0.3">
      <c r="C326" s="86"/>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row>
    <row r="327" spans="3:85" x14ac:dyDescent="0.3">
      <c r="C327" s="86"/>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row>
    <row r="328" spans="3:85" x14ac:dyDescent="0.3">
      <c r="C328" s="86"/>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row>
    <row r="329" spans="3:85" x14ac:dyDescent="0.3">
      <c r="C329" s="86"/>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row>
    <row r="330" spans="3:85" x14ac:dyDescent="0.3">
      <c r="C330" s="86"/>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row>
    <row r="331" spans="3:85" x14ac:dyDescent="0.3">
      <c r="C331" s="86"/>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row>
    <row r="332" spans="3:85" x14ac:dyDescent="0.3">
      <c r="C332" s="86"/>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row>
    <row r="333" spans="3:85" x14ac:dyDescent="0.3">
      <c r="C333" s="86"/>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row>
    <row r="334" spans="3:85" x14ac:dyDescent="0.3">
      <c r="C334" s="86"/>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row>
    <row r="335" spans="3:85" x14ac:dyDescent="0.3">
      <c r="C335" s="86"/>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row>
    <row r="336" spans="3:85" x14ac:dyDescent="0.3">
      <c r="C336" s="86"/>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row>
    <row r="337" spans="3:85" x14ac:dyDescent="0.3">
      <c r="C337" s="86"/>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row>
    <row r="338" spans="3:85" x14ac:dyDescent="0.3">
      <c r="C338" s="86"/>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row>
    <row r="339" spans="3:85" x14ac:dyDescent="0.3">
      <c r="C339" s="86"/>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row>
    <row r="340" spans="3:85" x14ac:dyDescent="0.3">
      <c r="C340" s="86"/>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row>
    <row r="341" spans="3:85" x14ac:dyDescent="0.3">
      <c r="C341" s="86"/>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row>
    <row r="342" spans="3:85" x14ac:dyDescent="0.3">
      <c r="C342" s="86"/>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row>
    <row r="343" spans="3:85" x14ac:dyDescent="0.3">
      <c r="C343" s="86"/>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row>
    <row r="344" spans="3:85" x14ac:dyDescent="0.3">
      <c r="C344" s="86"/>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row>
    <row r="345" spans="3:85" x14ac:dyDescent="0.3">
      <c r="C345" s="86"/>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row>
    <row r="346" spans="3:85" x14ac:dyDescent="0.3">
      <c r="C346" s="86"/>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row>
    <row r="347" spans="3:85" x14ac:dyDescent="0.3">
      <c r="C347" s="86"/>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row>
    <row r="348" spans="3:85" x14ac:dyDescent="0.3">
      <c r="C348" s="86"/>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row>
    <row r="349" spans="3:85" x14ac:dyDescent="0.3">
      <c r="C349" s="86"/>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row>
    <row r="350" spans="3:85" x14ac:dyDescent="0.3">
      <c r="C350" s="86"/>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row>
    <row r="351" spans="3:85" x14ac:dyDescent="0.3">
      <c r="C351" s="86"/>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row>
    <row r="352" spans="3:85" x14ac:dyDescent="0.3">
      <c r="C352" s="86"/>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row>
    <row r="353" spans="3:85" x14ac:dyDescent="0.3">
      <c r="C353" s="86"/>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row>
    <row r="354" spans="3:85" x14ac:dyDescent="0.3">
      <c r="C354" s="86"/>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row>
    <row r="355" spans="3:85" x14ac:dyDescent="0.3">
      <c r="C355" s="86"/>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row>
    <row r="356" spans="3:85" x14ac:dyDescent="0.3">
      <c r="C356" s="86"/>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row>
    <row r="357" spans="3:85" x14ac:dyDescent="0.3">
      <c r="C357" s="86"/>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row>
    <row r="358" spans="3:85" x14ac:dyDescent="0.3">
      <c r="C358" s="86"/>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row>
    <row r="359" spans="3:85" x14ac:dyDescent="0.3">
      <c r="C359" s="86"/>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row>
    <row r="360" spans="3:85" x14ac:dyDescent="0.3">
      <c r="C360" s="86"/>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row>
    <row r="361" spans="3:85" x14ac:dyDescent="0.3">
      <c r="C361" s="86"/>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row>
    <row r="362" spans="3:85" x14ac:dyDescent="0.3">
      <c r="C362" s="86"/>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row>
    <row r="363" spans="3:85" x14ac:dyDescent="0.3">
      <c r="C363" s="86"/>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row>
    <row r="364" spans="3:85" x14ac:dyDescent="0.3">
      <c r="C364" s="86"/>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row>
    <row r="365" spans="3:85" x14ac:dyDescent="0.3">
      <c r="C365" s="86"/>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row>
    <row r="366" spans="3:85" x14ac:dyDescent="0.3">
      <c r="C366" s="86"/>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row>
    <row r="367" spans="3:85" x14ac:dyDescent="0.3">
      <c r="C367" s="86"/>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row>
    <row r="368" spans="3:85" x14ac:dyDescent="0.3">
      <c r="C368" s="86"/>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row>
    <row r="369" spans="3:85" x14ac:dyDescent="0.3">
      <c r="C369" s="86"/>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row>
    <row r="370" spans="3:85" x14ac:dyDescent="0.3">
      <c r="C370" s="86"/>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row>
    <row r="371" spans="3:85" x14ac:dyDescent="0.3">
      <c r="C371" s="86"/>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row>
    <row r="372" spans="3:85" x14ac:dyDescent="0.3">
      <c r="C372" s="86"/>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row>
    <row r="373" spans="3:85" x14ac:dyDescent="0.3">
      <c r="C373" s="86"/>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row>
    <row r="374" spans="3:85" x14ac:dyDescent="0.3">
      <c r="C374" s="86"/>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row>
    <row r="375" spans="3:85" x14ac:dyDescent="0.3">
      <c r="C375" s="86"/>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row>
    <row r="376" spans="3:85" x14ac:dyDescent="0.3">
      <c r="C376" s="86"/>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row>
    <row r="377" spans="3:85" x14ac:dyDescent="0.3">
      <c r="C377" s="86"/>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row>
    <row r="378" spans="3:85" x14ac:dyDescent="0.3">
      <c r="C378" s="86"/>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row>
    <row r="379" spans="3:85" x14ac:dyDescent="0.3">
      <c r="C379" s="86"/>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row>
    <row r="380" spans="3:85" x14ac:dyDescent="0.3">
      <c r="C380" s="86"/>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row>
    <row r="381" spans="3:85" x14ac:dyDescent="0.3">
      <c r="C381" s="86"/>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row>
    <row r="382" spans="3:85" x14ac:dyDescent="0.3">
      <c r="C382" s="86"/>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row>
    <row r="383" spans="3:85" x14ac:dyDescent="0.3">
      <c r="C383" s="86"/>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row>
    <row r="384" spans="3:85" x14ac:dyDescent="0.3">
      <c r="C384" s="86"/>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row>
    <row r="385" spans="3:85" x14ac:dyDescent="0.3">
      <c r="C385" s="86"/>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row>
    <row r="386" spans="3:85" x14ac:dyDescent="0.3">
      <c r="C386" s="86"/>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row>
    <row r="387" spans="3:85" x14ac:dyDescent="0.3">
      <c r="C387" s="86"/>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row>
    <row r="388" spans="3:85" x14ac:dyDescent="0.3">
      <c r="C388" s="86"/>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row>
    <row r="389" spans="3:85" x14ac:dyDescent="0.3">
      <c r="C389" s="86"/>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row>
    <row r="390" spans="3:85" x14ac:dyDescent="0.3">
      <c r="C390" s="86"/>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row>
    <row r="391" spans="3:85" x14ac:dyDescent="0.3">
      <c r="C391" s="86"/>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row>
    <row r="392" spans="3:85" x14ac:dyDescent="0.3">
      <c r="C392" s="86"/>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row>
    <row r="393" spans="3:85" x14ac:dyDescent="0.3">
      <c r="C393" s="86"/>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row>
    <row r="394" spans="3:85" x14ac:dyDescent="0.3">
      <c r="C394" s="86"/>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row>
    <row r="395" spans="3:85" x14ac:dyDescent="0.3">
      <c r="C395" s="86"/>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row>
    <row r="396" spans="3:85" x14ac:dyDescent="0.3">
      <c r="C396" s="86"/>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row>
    <row r="397" spans="3:85" x14ac:dyDescent="0.3">
      <c r="C397" s="86"/>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row>
    <row r="398" spans="3:85" x14ac:dyDescent="0.3">
      <c r="C398" s="86"/>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row>
    <row r="399" spans="3:85" x14ac:dyDescent="0.3">
      <c r="C399" s="86"/>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row>
    <row r="400" spans="3:85" x14ac:dyDescent="0.3">
      <c r="C400" s="86"/>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row>
    <row r="401" spans="3:85" x14ac:dyDescent="0.3">
      <c r="C401" s="86"/>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row>
    <row r="402" spans="3:85" x14ac:dyDescent="0.3">
      <c r="C402" s="86"/>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row>
    <row r="403" spans="3:85" x14ac:dyDescent="0.3">
      <c r="C403" s="86"/>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row>
    <row r="404" spans="3:85" x14ac:dyDescent="0.3">
      <c r="C404" s="86"/>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row>
    <row r="405" spans="3:85" x14ac:dyDescent="0.3">
      <c r="C405" s="86"/>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row>
    <row r="406" spans="3:85" x14ac:dyDescent="0.3">
      <c r="C406" s="86"/>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row>
    <row r="407" spans="3:85" x14ac:dyDescent="0.3">
      <c r="C407" s="86"/>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row>
    <row r="408" spans="3:85" x14ac:dyDescent="0.3">
      <c r="C408" s="86"/>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row>
    <row r="409" spans="3:85" x14ac:dyDescent="0.3">
      <c r="C409" s="86"/>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row>
    <row r="410" spans="3:85" x14ac:dyDescent="0.3">
      <c r="C410" s="86"/>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row>
    <row r="411" spans="3:85" x14ac:dyDescent="0.3">
      <c r="C411" s="86"/>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row>
    <row r="412" spans="3:85" x14ac:dyDescent="0.3">
      <c r="C412" s="86"/>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row>
    <row r="413" spans="3:85" x14ac:dyDescent="0.3">
      <c r="C413" s="86"/>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row>
    <row r="414" spans="3:85" x14ac:dyDescent="0.3">
      <c r="C414" s="86"/>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row>
    <row r="415" spans="3:85" x14ac:dyDescent="0.3">
      <c r="C415" s="86"/>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row>
    <row r="416" spans="3:85" x14ac:dyDescent="0.3">
      <c r="C416" s="86"/>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row>
    <row r="417" spans="2:85" x14ac:dyDescent="0.3">
      <c r="C417" s="86"/>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row>
    <row r="418" spans="2:85" x14ac:dyDescent="0.3">
      <c r="C418" s="86"/>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row>
    <row r="419" spans="2:85" x14ac:dyDescent="0.3">
      <c r="C419" s="86"/>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row>
    <row r="420" spans="2:85" x14ac:dyDescent="0.3">
      <c r="C420" s="86"/>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row>
    <row r="421" spans="2:85" x14ac:dyDescent="0.3">
      <c r="C421" s="86"/>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row>
    <row r="422" spans="2:85" x14ac:dyDescent="0.3">
      <c r="B422" s="1"/>
      <c r="C422" s="84"/>
    </row>
    <row r="423" spans="2:85" x14ac:dyDescent="0.3">
      <c r="B423" s="1"/>
      <c r="C423" s="84"/>
    </row>
    <row r="424" spans="2:85" x14ac:dyDescent="0.3">
      <c r="B424" s="1"/>
      <c r="C424" s="84"/>
    </row>
    <row r="425" spans="2:85" x14ac:dyDescent="0.3">
      <c r="B425" s="1"/>
      <c r="C425" s="84"/>
    </row>
    <row r="426" spans="2:85" x14ac:dyDescent="0.3">
      <c r="B426" s="1"/>
      <c r="C426" s="84"/>
    </row>
    <row r="427" spans="2:85" x14ac:dyDescent="0.3">
      <c r="B427" s="1"/>
      <c r="C427" s="84"/>
    </row>
    <row r="428" spans="2:85" x14ac:dyDescent="0.3">
      <c r="B428" s="1"/>
      <c r="C428" s="84"/>
    </row>
    <row r="429" spans="2:85" x14ac:dyDescent="0.3">
      <c r="B429" s="1"/>
      <c r="C429" s="84"/>
    </row>
    <row r="430" spans="2:85" x14ac:dyDescent="0.3">
      <c r="B430" s="1"/>
      <c r="C430" s="84"/>
    </row>
    <row r="431" spans="2:85" x14ac:dyDescent="0.3">
      <c r="B431" s="1"/>
      <c r="C431" s="84"/>
    </row>
    <row r="432" spans="2:85" x14ac:dyDescent="0.3">
      <c r="B432" s="1"/>
      <c r="C432" s="84"/>
    </row>
    <row r="433" spans="2:3" x14ac:dyDescent="0.3">
      <c r="B433" s="1"/>
      <c r="C433" s="84"/>
    </row>
    <row r="434" spans="2:3" x14ac:dyDescent="0.3">
      <c r="B434" s="1"/>
      <c r="C434" s="84"/>
    </row>
    <row r="435" spans="2:3" x14ac:dyDescent="0.3">
      <c r="B435" s="1"/>
      <c r="C435" s="84"/>
    </row>
    <row r="436" spans="2:3" x14ac:dyDescent="0.3">
      <c r="B436" s="1"/>
      <c r="C436" s="84"/>
    </row>
    <row r="437" spans="2:3" x14ac:dyDescent="0.3">
      <c r="B437" s="1"/>
      <c r="C437" s="84"/>
    </row>
    <row r="438" spans="2:3" x14ac:dyDescent="0.3">
      <c r="B438" s="1"/>
      <c r="C438" s="84"/>
    </row>
    <row r="439" spans="2:3" x14ac:dyDescent="0.3">
      <c r="B439" s="1"/>
      <c r="C439" s="84"/>
    </row>
    <row r="440" spans="2:3" x14ac:dyDescent="0.3">
      <c r="B440" s="1"/>
      <c r="C440" s="84"/>
    </row>
    <row r="441" spans="2:3" x14ac:dyDescent="0.3">
      <c r="B441" s="1"/>
      <c r="C441" s="84"/>
    </row>
    <row r="442" spans="2:3" x14ac:dyDescent="0.3">
      <c r="B442" s="1"/>
      <c r="C442" s="84"/>
    </row>
    <row r="443" spans="2:3" x14ac:dyDescent="0.3">
      <c r="B443" s="1"/>
      <c r="C443" s="84"/>
    </row>
    <row r="444" spans="2:3" x14ac:dyDescent="0.3">
      <c r="B444" s="1"/>
      <c r="C444" s="84"/>
    </row>
    <row r="445" spans="2:3" x14ac:dyDescent="0.3">
      <c r="B445" s="1"/>
      <c r="C445" s="84"/>
    </row>
    <row r="446" spans="2:3" x14ac:dyDescent="0.3">
      <c r="B446" s="1"/>
      <c r="C446" s="84"/>
    </row>
    <row r="447" spans="2:3" x14ac:dyDescent="0.3">
      <c r="B447" s="1"/>
      <c r="C447" s="84"/>
    </row>
    <row r="448" spans="2:3" x14ac:dyDescent="0.3">
      <c r="B448" s="1"/>
      <c r="C448" s="84"/>
    </row>
    <row r="449" spans="2:3" x14ac:dyDescent="0.3">
      <c r="B449" s="1"/>
      <c r="C449" s="84"/>
    </row>
    <row r="450" spans="2:3" x14ac:dyDescent="0.3">
      <c r="B450" s="1"/>
      <c r="C450" s="84"/>
    </row>
    <row r="451" spans="2:3" x14ac:dyDescent="0.3">
      <c r="B451" s="1"/>
      <c r="C451" s="84"/>
    </row>
    <row r="452" spans="2:3" x14ac:dyDescent="0.3">
      <c r="B452" s="1"/>
      <c r="C452" s="84"/>
    </row>
    <row r="453" spans="2:3" x14ac:dyDescent="0.3">
      <c r="B453" s="1"/>
      <c r="C453" s="84"/>
    </row>
    <row r="454" spans="2:3" x14ac:dyDescent="0.3">
      <c r="B454" s="1"/>
      <c r="C454" s="84"/>
    </row>
    <row r="455" spans="2:3" x14ac:dyDescent="0.3">
      <c r="B455" s="1"/>
      <c r="C455" s="84"/>
    </row>
    <row r="456" spans="2:3" x14ac:dyDescent="0.3">
      <c r="B456" s="1"/>
      <c r="C456" s="84"/>
    </row>
    <row r="457" spans="2:3" x14ac:dyDescent="0.3">
      <c r="B457" s="1"/>
      <c r="C457" s="84"/>
    </row>
    <row r="458" spans="2:3" x14ac:dyDescent="0.3">
      <c r="B458" s="1"/>
      <c r="C458" s="84"/>
    </row>
    <row r="459" spans="2:3" x14ac:dyDescent="0.3">
      <c r="B459" s="1"/>
      <c r="C459" s="84"/>
    </row>
    <row r="460" spans="2:3" x14ac:dyDescent="0.3">
      <c r="B460" s="1"/>
      <c r="C460" s="84"/>
    </row>
    <row r="461" spans="2:3" x14ac:dyDescent="0.3">
      <c r="B461" s="1"/>
      <c r="C461" s="84"/>
    </row>
    <row r="462" spans="2:3" x14ac:dyDescent="0.3">
      <c r="B462" s="1"/>
      <c r="C462" s="84"/>
    </row>
    <row r="463" spans="2:3" x14ac:dyDescent="0.3">
      <c r="B463" s="1"/>
      <c r="C463" s="84"/>
    </row>
    <row r="464" spans="2:3" x14ac:dyDescent="0.3">
      <c r="B464" s="1"/>
      <c r="C464" s="84"/>
    </row>
    <row r="465" spans="2:3" x14ac:dyDescent="0.3">
      <c r="B465" s="1"/>
      <c r="C465" s="84"/>
    </row>
    <row r="466" spans="2:3" x14ac:dyDescent="0.3">
      <c r="B466" s="1"/>
      <c r="C466" s="84"/>
    </row>
    <row r="467" spans="2:3" x14ac:dyDescent="0.3">
      <c r="B467" s="1"/>
      <c r="C467" s="84"/>
    </row>
    <row r="468" spans="2:3" x14ac:dyDescent="0.3">
      <c r="B468" s="1"/>
      <c r="C468" s="84"/>
    </row>
    <row r="469" spans="2:3" x14ac:dyDescent="0.3">
      <c r="B469" s="1"/>
      <c r="C469" s="84"/>
    </row>
    <row r="470" spans="2:3" x14ac:dyDescent="0.3">
      <c r="B470" s="1"/>
      <c r="C470" s="84"/>
    </row>
    <row r="471" spans="2:3" x14ac:dyDescent="0.3">
      <c r="B471" s="1"/>
      <c r="C471" s="84"/>
    </row>
    <row r="472" spans="2:3" x14ac:dyDescent="0.3">
      <c r="B472" s="1"/>
      <c r="C472" s="84"/>
    </row>
    <row r="473" spans="2:3" x14ac:dyDescent="0.3">
      <c r="B473" s="1"/>
      <c r="C473" s="84"/>
    </row>
    <row r="474" spans="2:3" x14ac:dyDescent="0.3">
      <c r="B474" s="1"/>
      <c r="C474" s="84"/>
    </row>
    <row r="475" spans="2:3" x14ac:dyDescent="0.3">
      <c r="B475" s="1"/>
      <c r="C475" s="84"/>
    </row>
    <row r="476" spans="2:3" x14ac:dyDescent="0.3">
      <c r="B476" s="1"/>
      <c r="C476" s="84"/>
    </row>
    <row r="477" spans="2:3" x14ac:dyDescent="0.3">
      <c r="B477" s="1"/>
      <c r="C477" s="84"/>
    </row>
    <row r="478" spans="2:3" x14ac:dyDescent="0.3">
      <c r="B478" s="1"/>
      <c r="C478" s="84"/>
    </row>
    <row r="479" spans="2:3" x14ac:dyDescent="0.3">
      <c r="B479" s="1"/>
      <c r="C479" s="84"/>
    </row>
    <row r="480" spans="2:3" x14ac:dyDescent="0.3">
      <c r="B480" s="1"/>
      <c r="C480" s="84"/>
    </row>
    <row r="481" spans="2:3" x14ac:dyDescent="0.3">
      <c r="B481" s="1"/>
      <c r="C481" s="84"/>
    </row>
    <row r="482" spans="2:3" x14ac:dyDescent="0.3">
      <c r="B482" s="1"/>
      <c r="C482" s="84"/>
    </row>
    <row r="483" spans="2:3" x14ac:dyDescent="0.3">
      <c r="B483" s="1"/>
      <c r="C483" s="84"/>
    </row>
    <row r="484" spans="2:3" x14ac:dyDescent="0.3">
      <c r="B484" s="1"/>
      <c r="C484" s="84"/>
    </row>
    <row r="485" spans="2:3" x14ac:dyDescent="0.3">
      <c r="B485" s="1"/>
      <c r="C485" s="84"/>
    </row>
    <row r="486" spans="2:3" x14ac:dyDescent="0.3">
      <c r="B486" s="1"/>
      <c r="C486" s="84"/>
    </row>
    <row r="487" spans="2:3" x14ac:dyDescent="0.3">
      <c r="B487" s="1"/>
      <c r="C487" s="84"/>
    </row>
    <row r="488" spans="2:3" x14ac:dyDescent="0.3">
      <c r="B488" s="1"/>
      <c r="C488" s="84"/>
    </row>
    <row r="489" spans="2:3" x14ac:dyDescent="0.3">
      <c r="B489" s="1"/>
      <c r="C489" s="84"/>
    </row>
    <row r="490" spans="2:3" x14ac:dyDescent="0.3">
      <c r="B490" s="1"/>
      <c r="C490" s="84"/>
    </row>
    <row r="491" spans="2:3" x14ac:dyDescent="0.3">
      <c r="B491" s="1"/>
      <c r="C491" s="84"/>
    </row>
    <row r="492" spans="2:3" x14ac:dyDescent="0.3">
      <c r="B492" s="1"/>
      <c r="C492" s="84"/>
    </row>
    <row r="493" spans="2:3" x14ac:dyDescent="0.3">
      <c r="B493" s="1"/>
      <c r="C493" s="84"/>
    </row>
    <row r="494" spans="2:3" x14ac:dyDescent="0.3">
      <c r="B494" s="1"/>
      <c r="C494" s="84"/>
    </row>
    <row r="495" spans="2:3" x14ac:dyDescent="0.3">
      <c r="B495" s="1"/>
      <c r="C495" s="84"/>
    </row>
    <row r="496" spans="2:3" x14ac:dyDescent="0.3">
      <c r="B496" s="1"/>
      <c r="C496" s="84"/>
    </row>
    <row r="497" spans="2:3" x14ac:dyDescent="0.3">
      <c r="B497" s="1"/>
      <c r="C497" s="84"/>
    </row>
    <row r="498" spans="2:3" x14ac:dyDescent="0.3">
      <c r="B498" s="1"/>
      <c r="C498" s="84"/>
    </row>
    <row r="499" spans="2:3" x14ac:dyDescent="0.3">
      <c r="B499" s="1"/>
      <c r="C499" s="84"/>
    </row>
    <row r="500" spans="2:3" x14ac:dyDescent="0.3">
      <c r="B500" s="1"/>
      <c r="C500" s="84"/>
    </row>
    <row r="501" spans="2:3" x14ac:dyDescent="0.3">
      <c r="B501" s="1"/>
      <c r="C501" s="84"/>
    </row>
    <row r="502" spans="2:3" x14ac:dyDescent="0.3">
      <c r="B502" s="1"/>
      <c r="C502" s="84"/>
    </row>
    <row r="503" spans="2:3" x14ac:dyDescent="0.3">
      <c r="B503" s="1"/>
      <c r="C503" s="84"/>
    </row>
    <row r="504" spans="2:3" x14ac:dyDescent="0.3">
      <c r="B504" s="1"/>
      <c r="C504" s="84"/>
    </row>
    <row r="505" spans="2:3" x14ac:dyDescent="0.3">
      <c r="B505" s="1"/>
      <c r="C505" s="84"/>
    </row>
    <row r="506" spans="2:3" x14ac:dyDescent="0.3">
      <c r="B506" s="1"/>
      <c r="C506" s="84"/>
    </row>
    <row r="507" spans="2:3" x14ac:dyDescent="0.3">
      <c r="B507" s="1"/>
      <c r="C507" s="84"/>
    </row>
    <row r="508" spans="2:3" x14ac:dyDescent="0.3">
      <c r="B508" s="1"/>
      <c r="C508" s="84"/>
    </row>
    <row r="509" spans="2:3" x14ac:dyDescent="0.3">
      <c r="B509" s="1"/>
      <c r="C509" s="84"/>
    </row>
    <row r="510" spans="2:3" x14ac:dyDescent="0.3">
      <c r="B510" s="1"/>
      <c r="C510" s="84"/>
    </row>
    <row r="511" spans="2:3" x14ac:dyDescent="0.3">
      <c r="B511" s="1"/>
      <c r="C511" s="84"/>
    </row>
    <row r="512" spans="2:3" x14ac:dyDescent="0.3">
      <c r="B512" s="1"/>
      <c r="C512" s="84"/>
    </row>
    <row r="513" spans="2:3" x14ac:dyDescent="0.3">
      <c r="B513" s="1"/>
      <c r="C513" s="84"/>
    </row>
    <row r="514" spans="2:3" x14ac:dyDescent="0.3">
      <c r="B514" s="1"/>
      <c r="C514" s="84"/>
    </row>
    <row r="515" spans="2:3" x14ac:dyDescent="0.3">
      <c r="B515" s="1"/>
      <c r="C515" s="84"/>
    </row>
    <row r="516" spans="2:3" x14ac:dyDescent="0.3">
      <c r="B516" s="1"/>
      <c r="C516" s="84"/>
    </row>
    <row r="517" spans="2:3" x14ac:dyDescent="0.3">
      <c r="B517" s="1"/>
      <c r="C517" s="84"/>
    </row>
    <row r="518" spans="2:3" x14ac:dyDescent="0.3">
      <c r="B518" s="1"/>
      <c r="C518" s="84"/>
    </row>
    <row r="519" spans="2:3" x14ac:dyDescent="0.3">
      <c r="B519" s="1"/>
      <c r="C519" s="84"/>
    </row>
    <row r="520" spans="2:3" x14ac:dyDescent="0.3">
      <c r="B520" s="1"/>
      <c r="C520" s="84"/>
    </row>
    <row r="521" spans="2:3" x14ac:dyDescent="0.3">
      <c r="B521" s="1"/>
      <c r="C521" s="84"/>
    </row>
    <row r="522" spans="2:3" x14ac:dyDescent="0.3">
      <c r="B522" s="1"/>
      <c r="C522" s="84"/>
    </row>
    <row r="523" spans="2:3" x14ac:dyDescent="0.3">
      <c r="B523" s="1"/>
      <c r="C523" s="84"/>
    </row>
    <row r="524" spans="2:3" x14ac:dyDescent="0.3">
      <c r="B524" s="1"/>
      <c r="C524" s="84"/>
    </row>
    <row r="525" spans="2:3" x14ac:dyDescent="0.3">
      <c r="B525" s="1"/>
      <c r="C525" s="84"/>
    </row>
    <row r="526" spans="2:3" x14ac:dyDescent="0.3">
      <c r="B526" s="1"/>
      <c r="C526" s="84"/>
    </row>
    <row r="527" spans="2:3" x14ac:dyDescent="0.3">
      <c r="B527" s="1"/>
      <c r="C527" s="84"/>
    </row>
    <row r="528" spans="2:3" x14ac:dyDescent="0.3">
      <c r="B528" s="1"/>
      <c r="C528" s="84"/>
    </row>
    <row r="529" spans="2:3" x14ac:dyDescent="0.3">
      <c r="B529" s="1"/>
      <c r="C529" s="84"/>
    </row>
    <row r="530" spans="2:3" x14ac:dyDescent="0.3">
      <c r="B530" s="1"/>
      <c r="C530" s="84"/>
    </row>
    <row r="531" spans="2:3" x14ac:dyDescent="0.3">
      <c r="B531" s="1"/>
      <c r="C531" s="84"/>
    </row>
    <row r="532" spans="2:3" x14ac:dyDescent="0.3">
      <c r="B532" s="1"/>
      <c r="C532" s="84"/>
    </row>
    <row r="533" spans="2:3" x14ac:dyDescent="0.3">
      <c r="B533" s="1"/>
      <c r="C533" s="84"/>
    </row>
    <row r="534" spans="2:3" x14ac:dyDescent="0.3">
      <c r="B534" s="1"/>
      <c r="C534" s="84"/>
    </row>
    <row r="535" spans="2:3" x14ac:dyDescent="0.3">
      <c r="B535" s="1"/>
      <c r="C535" s="84"/>
    </row>
    <row r="536" spans="2:3" x14ac:dyDescent="0.3">
      <c r="B536" s="1"/>
      <c r="C536" s="84"/>
    </row>
    <row r="537" spans="2:3" x14ac:dyDescent="0.3">
      <c r="B537" s="1"/>
      <c r="C537" s="84"/>
    </row>
    <row r="538" spans="2:3" x14ac:dyDescent="0.3">
      <c r="B538" s="1"/>
      <c r="C538" s="84"/>
    </row>
    <row r="539" spans="2:3" x14ac:dyDescent="0.3">
      <c r="B539" s="1"/>
      <c r="C539" s="84"/>
    </row>
    <row r="540" spans="2:3" x14ac:dyDescent="0.3">
      <c r="B540" s="1"/>
      <c r="C540" s="84"/>
    </row>
    <row r="541" spans="2:3" x14ac:dyDescent="0.3">
      <c r="B541" s="1"/>
      <c r="C541" s="84"/>
    </row>
    <row r="542" spans="2:3" x14ac:dyDescent="0.3">
      <c r="B542" s="1"/>
      <c r="C542" s="84"/>
    </row>
    <row r="543" spans="2:3" x14ac:dyDescent="0.3">
      <c r="B543" s="1"/>
      <c r="C543" s="84"/>
    </row>
    <row r="544" spans="2:3" x14ac:dyDescent="0.3">
      <c r="B544" s="1"/>
      <c r="C544" s="84"/>
    </row>
    <row r="545" spans="2:3" x14ac:dyDescent="0.3">
      <c r="B545" s="1"/>
      <c r="C545" s="84"/>
    </row>
    <row r="546" spans="2:3" x14ac:dyDescent="0.3">
      <c r="B546" s="1"/>
      <c r="C546" s="84"/>
    </row>
    <row r="547" spans="2:3" x14ac:dyDescent="0.3">
      <c r="B547" s="1"/>
      <c r="C547" s="84"/>
    </row>
    <row r="548" spans="2:3" x14ac:dyDescent="0.3">
      <c r="B548" s="1"/>
      <c r="C548" s="84"/>
    </row>
    <row r="549" spans="2:3" x14ac:dyDescent="0.3">
      <c r="B549" s="1"/>
      <c r="C549" s="84"/>
    </row>
    <row r="550" spans="2:3" x14ac:dyDescent="0.3">
      <c r="B550" s="1"/>
      <c r="C550" s="84"/>
    </row>
    <row r="551" spans="2:3" x14ac:dyDescent="0.3">
      <c r="B551" s="1"/>
      <c r="C551" s="84"/>
    </row>
    <row r="552" spans="2:3" x14ac:dyDescent="0.3">
      <c r="B552" s="1"/>
      <c r="C552" s="84"/>
    </row>
    <row r="553" spans="2:3" x14ac:dyDescent="0.3">
      <c r="B553" s="1"/>
      <c r="C553" s="84"/>
    </row>
    <row r="554" spans="2:3" x14ac:dyDescent="0.3">
      <c r="B554" s="1"/>
      <c r="C554" s="84"/>
    </row>
    <row r="555" spans="2:3" x14ac:dyDescent="0.3">
      <c r="B555" s="1"/>
      <c r="C555" s="84"/>
    </row>
    <row r="556" spans="2:3" x14ac:dyDescent="0.3">
      <c r="B556" s="1"/>
      <c r="C556" s="84"/>
    </row>
    <row r="557" spans="2:3" x14ac:dyDescent="0.3">
      <c r="B557" s="1"/>
      <c r="C557" s="84"/>
    </row>
    <row r="558" spans="2:3" x14ac:dyDescent="0.3">
      <c r="B558" s="1"/>
      <c r="C558" s="84"/>
    </row>
    <row r="559" spans="2:3" x14ac:dyDescent="0.3">
      <c r="B559" s="1"/>
      <c r="C559" s="84"/>
    </row>
    <row r="560" spans="2:3" x14ac:dyDescent="0.3">
      <c r="B560" s="1"/>
      <c r="C560" s="84"/>
    </row>
    <row r="561" spans="2:3" x14ac:dyDescent="0.3">
      <c r="B561" s="1"/>
      <c r="C561" s="84"/>
    </row>
    <row r="562" spans="2:3" x14ac:dyDescent="0.3">
      <c r="B562" s="1"/>
      <c r="C562" s="84"/>
    </row>
    <row r="563" spans="2:3" x14ac:dyDescent="0.3">
      <c r="B563" s="1"/>
      <c r="C563" s="84"/>
    </row>
    <row r="564" spans="2:3" x14ac:dyDescent="0.3">
      <c r="B564" s="1"/>
      <c r="C564" s="84"/>
    </row>
    <row r="565" spans="2:3" x14ac:dyDescent="0.3">
      <c r="B565" s="1"/>
      <c r="C565" s="84"/>
    </row>
    <row r="566" spans="2:3" x14ac:dyDescent="0.3">
      <c r="B566" s="1"/>
      <c r="C566" s="84"/>
    </row>
    <row r="567" spans="2:3" x14ac:dyDescent="0.3">
      <c r="B567" s="1"/>
      <c r="C567" s="84"/>
    </row>
    <row r="568" spans="2:3" x14ac:dyDescent="0.3">
      <c r="B568" s="1"/>
      <c r="C568" s="84"/>
    </row>
    <row r="569" spans="2:3" x14ac:dyDescent="0.3">
      <c r="B569" s="1"/>
      <c r="C569" s="84"/>
    </row>
    <row r="570" spans="2:3" x14ac:dyDescent="0.3">
      <c r="B570" s="1"/>
      <c r="C570" s="84"/>
    </row>
    <row r="571" spans="2:3" x14ac:dyDescent="0.3">
      <c r="B571" s="1"/>
      <c r="C571" s="84"/>
    </row>
    <row r="572" spans="2:3" x14ac:dyDescent="0.3">
      <c r="B572" s="1"/>
      <c r="C572" s="84"/>
    </row>
    <row r="573" spans="2:3" x14ac:dyDescent="0.3">
      <c r="B573" s="1"/>
      <c r="C573" s="84"/>
    </row>
    <row r="574" spans="2:3" x14ac:dyDescent="0.3">
      <c r="B574" s="1"/>
      <c r="C574" s="84"/>
    </row>
    <row r="575" spans="2:3" x14ac:dyDescent="0.3">
      <c r="B575" s="1"/>
      <c r="C575" s="84"/>
    </row>
    <row r="576" spans="2:3" x14ac:dyDescent="0.3">
      <c r="B576" s="1"/>
      <c r="C576" s="84"/>
    </row>
    <row r="577" spans="2:3" x14ac:dyDescent="0.3">
      <c r="B577" s="1"/>
      <c r="C577" s="84"/>
    </row>
    <row r="578" spans="2:3" x14ac:dyDescent="0.3">
      <c r="B578" s="1"/>
      <c r="C578" s="84"/>
    </row>
    <row r="579" spans="2:3" x14ac:dyDescent="0.3">
      <c r="B579" s="1"/>
      <c r="C579" s="84"/>
    </row>
    <row r="580" spans="2:3" x14ac:dyDescent="0.3">
      <c r="B580" s="1"/>
      <c r="C580" s="84"/>
    </row>
  </sheetData>
  <sheetProtection algorithmName="SHA-512" hashValue="nBUzhISUEeKagWR8NoR9wzwjsPBAu8ZHB9j8RpCVXEzbhZqPRgbPdHqXA6lASMiLZ2VKr9OLotMpYoNMhdyysw==" saltValue="5EQRhfFRUViYSONjZZD2PA==" spinCount="100000" sheet="1" objects="1" scenarios="1" selectLockedCells="1" selectUnlockedCells="1"/>
  <mergeCells count="4">
    <mergeCell ref="I28:M28"/>
    <mergeCell ref="D7:M20"/>
    <mergeCell ref="D1:I3"/>
    <mergeCell ref="J21:L2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1DB2E-16F6-4FF2-94EA-BFD70F554AA7}">
  <sheetPr codeName="Feuil5"/>
  <dimension ref="A1:I2"/>
  <sheetViews>
    <sheetView workbookViewId="0">
      <selection activeCell="A2" sqref="A2:I2"/>
    </sheetView>
  </sheetViews>
  <sheetFormatPr baseColWidth="10" defaultRowHeight="14.4" x14ac:dyDescent="0.3"/>
  <cols>
    <col min="2" max="2" width="20.33203125" customWidth="1"/>
    <col min="3" max="3" width="23.6640625" customWidth="1"/>
    <col min="4" max="4" width="27.5546875" customWidth="1"/>
    <col min="5" max="5" width="25.88671875" customWidth="1"/>
    <col min="6" max="6" width="21.33203125" customWidth="1"/>
    <col min="8" max="8" width="26.33203125" customWidth="1"/>
  </cols>
  <sheetData>
    <row r="1" spans="1:9" x14ac:dyDescent="0.3">
      <c r="A1" s="5" t="s">
        <v>58</v>
      </c>
      <c r="B1" s="5" t="s">
        <v>59</v>
      </c>
      <c r="C1" s="5" t="s">
        <v>60</v>
      </c>
      <c r="D1" s="5" t="s">
        <v>61</v>
      </c>
      <c r="E1" s="5" t="s">
        <v>62</v>
      </c>
      <c r="F1" s="5" t="s">
        <v>63</v>
      </c>
      <c r="G1" s="5" t="s">
        <v>34</v>
      </c>
      <c r="H1" s="5" t="s">
        <v>57</v>
      </c>
      <c r="I1" s="5" t="s">
        <v>64</v>
      </c>
    </row>
    <row r="2" spans="1:9" x14ac:dyDescent="0.3">
      <c r="A2" s="5"/>
      <c r="B2" s="5"/>
      <c r="C2" s="5"/>
      <c r="D2" s="5"/>
      <c r="E2" s="39"/>
      <c r="F2" s="17"/>
      <c r="G2" s="5"/>
      <c r="H2" s="5"/>
      <c r="I2" s="5"/>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BBE4EC-AB10-431C-B9FC-BD10665F0E6D}">
  <sheetPr codeName="Feuil4"/>
  <dimension ref="A1:C37"/>
  <sheetViews>
    <sheetView workbookViewId="0">
      <selection activeCell="G13" sqref="G13"/>
    </sheetView>
  </sheetViews>
  <sheetFormatPr baseColWidth="10" defaultRowHeight="14.4" x14ac:dyDescent="0.3"/>
  <cols>
    <col min="1" max="1" width="12.6640625" style="15" customWidth="1"/>
    <col min="2" max="2" width="49.6640625" style="25" customWidth="1"/>
    <col min="3" max="3" width="16.6640625" style="15" customWidth="1"/>
  </cols>
  <sheetData>
    <row r="1" spans="1:3" ht="15.6" x14ac:dyDescent="0.3">
      <c r="A1" s="28" t="s">
        <v>38</v>
      </c>
      <c r="B1" s="29" t="s">
        <v>7</v>
      </c>
      <c r="C1" s="28" t="s">
        <v>30</v>
      </c>
    </row>
    <row r="2" spans="1:3" x14ac:dyDescent="0.3">
      <c r="A2" s="15">
        <v>1</v>
      </c>
      <c r="B2" s="25" t="s">
        <v>155</v>
      </c>
      <c r="C2" s="15">
        <f>ROW()-1</f>
        <v>1</v>
      </c>
    </row>
    <row r="3" spans="1:3" x14ac:dyDescent="0.3">
      <c r="A3" s="15">
        <v>2</v>
      </c>
      <c r="B3" s="25" t="s">
        <v>156</v>
      </c>
      <c r="C3" s="15">
        <f t="shared" ref="C3:C36" si="0">ROW()-1</f>
        <v>2</v>
      </c>
    </row>
    <row r="4" spans="1:3" x14ac:dyDescent="0.3">
      <c r="A4" s="15">
        <v>3</v>
      </c>
      <c r="B4" s="25" t="s">
        <v>157</v>
      </c>
      <c r="C4" s="15">
        <f>ROW()-1</f>
        <v>3</v>
      </c>
    </row>
    <row r="5" spans="1:3" x14ac:dyDescent="0.3">
      <c r="A5" s="15">
        <v>4</v>
      </c>
      <c r="B5" s="25" t="s">
        <v>158</v>
      </c>
      <c r="C5" s="15">
        <f t="shared" si="0"/>
        <v>4</v>
      </c>
    </row>
    <row r="6" spans="1:3" x14ac:dyDescent="0.3">
      <c r="A6" s="15">
        <v>5</v>
      </c>
      <c r="B6" s="25" t="s">
        <v>159</v>
      </c>
      <c r="C6" s="15">
        <f t="shared" si="0"/>
        <v>5</v>
      </c>
    </row>
    <row r="7" spans="1:3" x14ac:dyDescent="0.3">
      <c r="A7" s="15">
        <v>6</v>
      </c>
      <c r="B7" s="25" t="s">
        <v>160</v>
      </c>
      <c r="C7" s="15">
        <f t="shared" si="0"/>
        <v>6</v>
      </c>
    </row>
    <row r="8" spans="1:3" x14ac:dyDescent="0.3">
      <c r="A8" s="15">
        <v>7</v>
      </c>
      <c r="B8" s="25" t="s">
        <v>161</v>
      </c>
      <c r="C8" s="15">
        <f t="shared" si="0"/>
        <v>7</v>
      </c>
    </row>
    <row r="9" spans="1:3" x14ac:dyDescent="0.3">
      <c r="A9" s="15">
        <v>8</v>
      </c>
      <c r="B9" s="25" t="s">
        <v>163</v>
      </c>
      <c r="C9" s="15">
        <f t="shared" si="0"/>
        <v>8</v>
      </c>
    </row>
    <row r="10" spans="1:3" x14ac:dyDescent="0.3">
      <c r="A10" s="15">
        <v>9</v>
      </c>
      <c r="B10" s="25" t="s">
        <v>164</v>
      </c>
      <c r="C10" s="15">
        <f t="shared" si="0"/>
        <v>9</v>
      </c>
    </row>
    <row r="11" spans="1:3" x14ac:dyDescent="0.3">
      <c r="A11" s="15">
        <v>10</v>
      </c>
      <c r="B11" s="25" t="s">
        <v>165</v>
      </c>
      <c r="C11" s="15">
        <f t="shared" si="0"/>
        <v>10</v>
      </c>
    </row>
    <row r="12" spans="1:3" x14ac:dyDescent="0.3">
      <c r="A12" s="15">
        <v>11</v>
      </c>
      <c r="B12" s="25" t="s">
        <v>166</v>
      </c>
      <c r="C12" s="15">
        <f t="shared" si="0"/>
        <v>11</v>
      </c>
    </row>
    <row r="13" spans="1:3" x14ac:dyDescent="0.3">
      <c r="A13" s="15">
        <v>12</v>
      </c>
      <c r="B13" s="25" t="s">
        <v>167</v>
      </c>
      <c r="C13" s="15">
        <f t="shared" si="0"/>
        <v>12</v>
      </c>
    </row>
    <row r="14" spans="1:3" x14ac:dyDescent="0.3">
      <c r="A14" s="15">
        <v>13</v>
      </c>
      <c r="B14" s="25" t="s">
        <v>168</v>
      </c>
      <c r="C14" s="15">
        <f t="shared" si="0"/>
        <v>13</v>
      </c>
    </row>
    <row r="15" spans="1:3" x14ac:dyDescent="0.3">
      <c r="A15" s="15">
        <v>14</v>
      </c>
      <c r="B15" s="25" t="s">
        <v>169</v>
      </c>
      <c r="C15" s="15">
        <f t="shared" si="0"/>
        <v>14</v>
      </c>
    </row>
    <row r="16" spans="1:3" x14ac:dyDescent="0.3">
      <c r="A16" s="15">
        <v>15</v>
      </c>
      <c r="B16" s="25" t="s">
        <v>170</v>
      </c>
      <c r="C16" s="15">
        <f t="shared" si="0"/>
        <v>15</v>
      </c>
    </row>
    <row r="17" spans="1:3" x14ac:dyDescent="0.3">
      <c r="A17" s="15">
        <v>16</v>
      </c>
      <c r="B17" s="25" t="s">
        <v>171</v>
      </c>
      <c r="C17" s="15">
        <f t="shared" si="0"/>
        <v>16</v>
      </c>
    </row>
    <row r="18" spans="1:3" x14ac:dyDescent="0.3">
      <c r="A18" s="15">
        <v>17</v>
      </c>
      <c r="B18" s="25" t="s">
        <v>172</v>
      </c>
      <c r="C18" s="15">
        <f t="shared" si="0"/>
        <v>17</v>
      </c>
    </row>
    <row r="19" spans="1:3" x14ac:dyDescent="0.3">
      <c r="A19" s="15">
        <v>18</v>
      </c>
      <c r="B19" s="25" t="s">
        <v>173</v>
      </c>
      <c r="C19" s="15">
        <f t="shared" si="0"/>
        <v>18</v>
      </c>
    </row>
    <row r="20" spans="1:3" x14ac:dyDescent="0.3">
      <c r="A20" s="15">
        <v>19</v>
      </c>
      <c r="B20" s="25" t="s">
        <v>174</v>
      </c>
      <c r="C20" s="15">
        <f t="shared" si="0"/>
        <v>19</v>
      </c>
    </row>
    <row r="21" spans="1:3" x14ac:dyDescent="0.3">
      <c r="A21" s="15">
        <v>20</v>
      </c>
      <c r="B21" s="25" t="s">
        <v>175</v>
      </c>
      <c r="C21" s="15">
        <f t="shared" si="0"/>
        <v>20</v>
      </c>
    </row>
    <row r="22" spans="1:3" x14ac:dyDescent="0.3">
      <c r="A22" s="15">
        <v>21</v>
      </c>
      <c r="B22" s="25" t="s">
        <v>176</v>
      </c>
      <c r="C22" s="15">
        <f t="shared" si="0"/>
        <v>21</v>
      </c>
    </row>
    <row r="23" spans="1:3" x14ac:dyDescent="0.3">
      <c r="A23" s="15">
        <v>22</v>
      </c>
      <c r="B23" s="25" t="s">
        <v>177</v>
      </c>
      <c r="C23" s="15">
        <f t="shared" si="0"/>
        <v>22</v>
      </c>
    </row>
    <row r="24" spans="1:3" x14ac:dyDescent="0.3">
      <c r="A24" s="15">
        <v>23</v>
      </c>
      <c r="B24" s="25" t="s">
        <v>178</v>
      </c>
      <c r="C24" s="15">
        <f t="shared" si="0"/>
        <v>23</v>
      </c>
    </row>
    <row r="25" spans="1:3" x14ac:dyDescent="0.3">
      <c r="A25" s="15">
        <v>24</v>
      </c>
      <c r="B25" s="25" t="s">
        <v>179</v>
      </c>
      <c r="C25" s="15">
        <f t="shared" si="0"/>
        <v>24</v>
      </c>
    </row>
    <row r="26" spans="1:3" x14ac:dyDescent="0.3">
      <c r="A26" s="15">
        <v>25</v>
      </c>
      <c r="B26" s="25" t="s">
        <v>180</v>
      </c>
      <c r="C26" s="15">
        <f t="shared" si="0"/>
        <v>25</v>
      </c>
    </row>
    <row r="27" spans="1:3" x14ac:dyDescent="0.3">
      <c r="A27" s="15">
        <v>26</v>
      </c>
      <c r="B27" s="25" t="s">
        <v>181</v>
      </c>
      <c r="C27" s="15">
        <f t="shared" si="0"/>
        <v>26</v>
      </c>
    </row>
    <row r="28" spans="1:3" x14ac:dyDescent="0.3">
      <c r="A28" s="15">
        <v>27</v>
      </c>
      <c r="B28" s="25" t="s">
        <v>182</v>
      </c>
      <c r="C28" s="15">
        <f t="shared" si="0"/>
        <v>27</v>
      </c>
    </row>
    <row r="29" spans="1:3" x14ac:dyDescent="0.3">
      <c r="A29" s="15">
        <v>28</v>
      </c>
      <c r="B29" s="25" t="s">
        <v>183</v>
      </c>
      <c r="C29" s="15">
        <f t="shared" si="0"/>
        <v>28</v>
      </c>
    </row>
    <row r="30" spans="1:3" x14ac:dyDescent="0.3">
      <c r="A30" s="15">
        <v>29</v>
      </c>
      <c r="B30" s="25" t="s">
        <v>184</v>
      </c>
      <c r="C30" s="15">
        <f t="shared" si="0"/>
        <v>29</v>
      </c>
    </row>
    <row r="31" spans="1:3" x14ac:dyDescent="0.3">
      <c r="A31" s="15">
        <v>30</v>
      </c>
      <c r="B31" s="25" t="s">
        <v>185</v>
      </c>
      <c r="C31" s="15">
        <f t="shared" si="0"/>
        <v>30</v>
      </c>
    </row>
    <row r="32" spans="1:3" x14ac:dyDescent="0.3">
      <c r="A32" s="15">
        <v>31</v>
      </c>
      <c r="B32" s="25" t="s">
        <v>186</v>
      </c>
      <c r="C32" s="15">
        <f t="shared" si="0"/>
        <v>31</v>
      </c>
    </row>
    <row r="33" spans="1:3" x14ac:dyDescent="0.3">
      <c r="A33" s="15">
        <v>32</v>
      </c>
      <c r="B33" s="25" t="s">
        <v>187</v>
      </c>
      <c r="C33" s="15">
        <f t="shared" si="0"/>
        <v>32</v>
      </c>
    </row>
    <row r="34" spans="1:3" x14ac:dyDescent="0.3">
      <c r="A34" s="15">
        <v>33</v>
      </c>
      <c r="B34" s="25" t="s">
        <v>188</v>
      </c>
      <c r="C34" s="15">
        <f t="shared" si="0"/>
        <v>33</v>
      </c>
    </row>
    <row r="35" spans="1:3" x14ac:dyDescent="0.3">
      <c r="A35" s="15">
        <v>34</v>
      </c>
      <c r="B35" s="25" t="s">
        <v>189</v>
      </c>
      <c r="C35" s="15">
        <f t="shared" si="0"/>
        <v>34</v>
      </c>
    </row>
    <row r="36" spans="1:3" x14ac:dyDescent="0.3">
      <c r="A36" s="15">
        <v>35</v>
      </c>
      <c r="B36" s="25" t="s">
        <v>190</v>
      </c>
      <c r="C36" s="15">
        <f t="shared" si="0"/>
        <v>35</v>
      </c>
    </row>
    <row r="37" spans="1:3" x14ac:dyDescent="0.3">
      <c r="A37" s="15">
        <v>36</v>
      </c>
      <c r="B37" s="25" t="s">
        <v>245</v>
      </c>
      <c r="C37" s="15">
        <f>ROW()-1</f>
        <v>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E8CCA-5C0D-4956-9D58-CD25F2BF856A}">
  <sheetPr codeName="Feuil11"/>
  <dimension ref="A1:D11"/>
  <sheetViews>
    <sheetView showRowColHeaders="0" workbookViewId="0">
      <selection activeCell="F8" sqref="F8"/>
    </sheetView>
  </sheetViews>
  <sheetFormatPr baseColWidth="10" defaultRowHeight="14.4" x14ac:dyDescent="0.3"/>
  <cols>
    <col min="1" max="1" width="12.6640625" style="15" customWidth="1"/>
    <col min="2" max="2" width="49.6640625" style="25" customWidth="1"/>
    <col min="3" max="3" width="16.6640625" style="15" customWidth="1"/>
  </cols>
  <sheetData>
    <row r="1" spans="1:4" ht="18" x14ac:dyDescent="0.35">
      <c r="A1" s="14" t="s">
        <v>11</v>
      </c>
      <c r="B1" s="24" t="s">
        <v>8</v>
      </c>
      <c r="C1" s="14" t="s">
        <v>15</v>
      </c>
      <c r="D1" s="33" t="s">
        <v>41</v>
      </c>
    </row>
    <row r="2" spans="1:4" x14ac:dyDescent="0.3">
      <c r="A2" s="15">
        <v>1</v>
      </c>
      <c r="B2" s="25" t="s">
        <v>191</v>
      </c>
      <c r="C2" s="15">
        <f>ROW()-1</f>
        <v>1</v>
      </c>
    </row>
    <row r="3" spans="1:4" ht="28.8" x14ac:dyDescent="0.3">
      <c r="A3" s="15">
        <v>2</v>
      </c>
      <c r="B3" s="25" t="s">
        <v>192</v>
      </c>
      <c r="C3" s="15">
        <f t="shared" ref="C3:C11" si="0">ROW()-1</f>
        <v>2</v>
      </c>
    </row>
    <row r="4" spans="1:4" x14ac:dyDescent="0.3">
      <c r="A4" s="15">
        <v>3</v>
      </c>
      <c r="B4" s="25" t="s">
        <v>193</v>
      </c>
      <c r="C4" s="15">
        <f t="shared" si="0"/>
        <v>3</v>
      </c>
    </row>
    <row r="5" spans="1:4" x14ac:dyDescent="0.3">
      <c r="A5" s="15">
        <v>4</v>
      </c>
      <c r="B5" s="25" t="s">
        <v>194</v>
      </c>
      <c r="C5" s="15">
        <f t="shared" si="0"/>
        <v>4</v>
      </c>
    </row>
    <row r="6" spans="1:4" x14ac:dyDescent="0.3">
      <c r="A6" s="15">
        <v>5</v>
      </c>
      <c r="B6" s="25" t="s">
        <v>195</v>
      </c>
      <c r="C6" s="15">
        <f t="shared" si="0"/>
        <v>5</v>
      </c>
    </row>
    <row r="7" spans="1:4" x14ac:dyDescent="0.3">
      <c r="A7" s="15">
        <v>6</v>
      </c>
      <c r="B7" s="25" t="s">
        <v>196</v>
      </c>
      <c r="C7" s="15">
        <f t="shared" si="0"/>
        <v>6</v>
      </c>
    </row>
    <row r="8" spans="1:4" x14ac:dyDescent="0.3">
      <c r="A8" s="15">
        <v>7</v>
      </c>
      <c r="B8" s="25" t="s">
        <v>197</v>
      </c>
      <c r="C8" s="15">
        <f t="shared" si="0"/>
        <v>7</v>
      </c>
    </row>
    <row r="9" spans="1:4" x14ac:dyDescent="0.3">
      <c r="A9" s="15">
        <v>8</v>
      </c>
      <c r="B9" s="25" t="s">
        <v>198</v>
      </c>
      <c r="C9" s="15">
        <f t="shared" si="0"/>
        <v>8</v>
      </c>
    </row>
    <row r="10" spans="1:4" x14ac:dyDescent="0.3">
      <c r="A10" s="15">
        <v>9</v>
      </c>
      <c r="B10" s="25" t="s">
        <v>199</v>
      </c>
      <c r="C10" s="15">
        <f t="shared" si="0"/>
        <v>9</v>
      </c>
    </row>
    <row r="11" spans="1:4" x14ac:dyDescent="0.3">
      <c r="A11" s="15">
        <v>10</v>
      </c>
      <c r="B11" s="25" t="s">
        <v>200</v>
      </c>
      <c r="C11" s="15">
        <f t="shared" si="0"/>
        <v>10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1486D-1371-44E0-8749-009B70F4633D}">
  <sheetPr codeName="Feuil22"/>
  <dimension ref="A1:C21"/>
  <sheetViews>
    <sheetView workbookViewId="0">
      <selection activeCell="E16" sqref="E16"/>
    </sheetView>
  </sheetViews>
  <sheetFormatPr baseColWidth="10" defaultRowHeight="14.4" x14ac:dyDescent="0.3"/>
  <cols>
    <col min="1" max="1" width="12.6640625" style="15" customWidth="1"/>
    <col min="2" max="2" width="49.6640625" style="15" customWidth="1"/>
    <col min="3" max="3" width="16.6640625" style="15" customWidth="1"/>
  </cols>
  <sheetData>
    <row r="1" spans="1:3" x14ac:dyDescent="0.3">
      <c r="A1" s="14" t="s">
        <v>11</v>
      </c>
      <c r="B1" s="14" t="s">
        <v>31</v>
      </c>
      <c r="C1" s="14" t="s">
        <v>15</v>
      </c>
    </row>
    <row r="2" spans="1:3" x14ac:dyDescent="0.3">
      <c r="A2" s="15">
        <v>1</v>
      </c>
      <c r="B2" s="5" t="s">
        <v>201</v>
      </c>
      <c r="C2" s="15">
        <f>ROW()-1</f>
        <v>1</v>
      </c>
    </row>
    <row r="3" spans="1:3" x14ac:dyDescent="0.3">
      <c r="A3" s="15">
        <v>2</v>
      </c>
      <c r="B3" s="15" t="s">
        <v>202</v>
      </c>
      <c r="C3" s="15">
        <f t="shared" ref="C3:C21" si="0">ROW()-1</f>
        <v>2</v>
      </c>
    </row>
    <row r="4" spans="1:3" x14ac:dyDescent="0.3">
      <c r="A4" s="15">
        <v>3</v>
      </c>
      <c r="B4" s="15" t="s">
        <v>203</v>
      </c>
      <c r="C4" s="15">
        <f t="shared" si="0"/>
        <v>3</v>
      </c>
    </row>
    <row r="5" spans="1:3" x14ac:dyDescent="0.3">
      <c r="A5" s="15">
        <v>4</v>
      </c>
      <c r="B5" s="15" t="s">
        <v>204</v>
      </c>
      <c r="C5" s="15">
        <f t="shared" si="0"/>
        <v>4</v>
      </c>
    </row>
    <row r="6" spans="1:3" x14ac:dyDescent="0.3">
      <c r="A6" s="15">
        <v>5</v>
      </c>
      <c r="B6" s="15" t="s">
        <v>205</v>
      </c>
      <c r="C6" s="15">
        <f t="shared" si="0"/>
        <v>5</v>
      </c>
    </row>
    <row r="7" spans="1:3" x14ac:dyDescent="0.3">
      <c r="A7" s="15">
        <v>6</v>
      </c>
      <c r="B7" s="15" t="s">
        <v>206</v>
      </c>
      <c r="C7" s="15">
        <f t="shared" si="0"/>
        <v>6</v>
      </c>
    </row>
    <row r="8" spans="1:3" x14ac:dyDescent="0.3">
      <c r="A8" s="15">
        <v>7</v>
      </c>
      <c r="B8" s="15" t="s">
        <v>207</v>
      </c>
      <c r="C8" s="15">
        <f t="shared" si="0"/>
        <v>7</v>
      </c>
    </row>
    <row r="9" spans="1:3" x14ac:dyDescent="0.3">
      <c r="A9" s="15">
        <v>8</v>
      </c>
      <c r="B9" s="15" t="s">
        <v>208</v>
      </c>
      <c r="C9" s="15">
        <f t="shared" si="0"/>
        <v>8</v>
      </c>
    </row>
    <row r="10" spans="1:3" x14ac:dyDescent="0.3">
      <c r="A10" s="15">
        <v>9</v>
      </c>
      <c r="B10" s="15" t="s">
        <v>209</v>
      </c>
      <c r="C10" s="15">
        <f t="shared" si="0"/>
        <v>9</v>
      </c>
    </row>
    <row r="11" spans="1:3" x14ac:dyDescent="0.3">
      <c r="A11" s="15">
        <v>10</v>
      </c>
      <c r="B11" s="15" t="s">
        <v>210</v>
      </c>
      <c r="C11" s="15">
        <f t="shared" si="0"/>
        <v>10</v>
      </c>
    </row>
    <row r="12" spans="1:3" x14ac:dyDescent="0.3">
      <c r="A12" s="15">
        <v>11</v>
      </c>
      <c r="B12" s="15" t="s">
        <v>211</v>
      </c>
      <c r="C12" s="15">
        <f t="shared" si="0"/>
        <v>11</v>
      </c>
    </row>
    <row r="13" spans="1:3" x14ac:dyDescent="0.3">
      <c r="A13" s="15">
        <v>12</v>
      </c>
      <c r="B13" s="15" t="s">
        <v>212</v>
      </c>
      <c r="C13" s="15">
        <f t="shared" si="0"/>
        <v>12</v>
      </c>
    </row>
    <row r="14" spans="1:3" x14ac:dyDescent="0.3">
      <c r="A14" s="15">
        <v>13</v>
      </c>
      <c r="B14" s="15" t="s">
        <v>213</v>
      </c>
      <c r="C14" s="15">
        <f t="shared" si="0"/>
        <v>13</v>
      </c>
    </row>
    <row r="15" spans="1:3" x14ac:dyDescent="0.3">
      <c r="A15" s="15">
        <v>14</v>
      </c>
      <c r="B15" s="15" t="s">
        <v>214</v>
      </c>
      <c r="C15" s="15">
        <f t="shared" si="0"/>
        <v>14</v>
      </c>
    </row>
    <row r="16" spans="1:3" x14ac:dyDescent="0.3">
      <c r="A16" s="15">
        <v>15</v>
      </c>
      <c r="B16" s="15" t="s">
        <v>215</v>
      </c>
      <c r="C16" s="15">
        <f t="shared" si="0"/>
        <v>15</v>
      </c>
    </row>
    <row r="17" spans="1:3" x14ac:dyDescent="0.3">
      <c r="A17" s="15">
        <v>16</v>
      </c>
      <c r="B17" s="15" t="s">
        <v>216</v>
      </c>
      <c r="C17" s="15">
        <f t="shared" si="0"/>
        <v>16</v>
      </c>
    </row>
    <row r="18" spans="1:3" x14ac:dyDescent="0.3">
      <c r="A18" s="15">
        <v>17</v>
      </c>
      <c r="B18" s="15" t="s">
        <v>217</v>
      </c>
      <c r="C18" s="15">
        <f t="shared" si="0"/>
        <v>17</v>
      </c>
    </row>
    <row r="19" spans="1:3" x14ac:dyDescent="0.3">
      <c r="A19" s="15">
        <v>18</v>
      </c>
      <c r="B19" s="15" t="s">
        <v>218</v>
      </c>
      <c r="C19" s="15">
        <f t="shared" si="0"/>
        <v>18</v>
      </c>
    </row>
    <row r="20" spans="1:3" x14ac:dyDescent="0.3">
      <c r="A20" s="15">
        <v>19</v>
      </c>
      <c r="B20" s="15" t="s">
        <v>219</v>
      </c>
      <c r="C20" s="15">
        <f t="shared" si="0"/>
        <v>19</v>
      </c>
    </row>
    <row r="21" spans="1:3" x14ac:dyDescent="0.3">
      <c r="A21" s="15">
        <v>20</v>
      </c>
      <c r="B21" s="15" t="s">
        <v>162</v>
      </c>
      <c r="C21" s="15">
        <f t="shared" si="0"/>
        <v>20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99B3A-BE31-41C9-9CCC-717D9AC8F17C}">
  <sheetPr codeName="Feuil23"/>
  <dimension ref="A1:C25"/>
  <sheetViews>
    <sheetView workbookViewId="0">
      <selection activeCell="C2" sqref="C2"/>
    </sheetView>
  </sheetViews>
  <sheetFormatPr baseColWidth="10" defaultRowHeight="14.4" x14ac:dyDescent="0.3"/>
  <cols>
    <col min="1" max="1" width="12.6640625" style="15" customWidth="1"/>
    <col min="2" max="2" width="49.6640625" style="15" customWidth="1"/>
    <col min="3" max="3" width="16.6640625" style="15" customWidth="1"/>
  </cols>
  <sheetData>
    <row r="1" spans="1:3" x14ac:dyDescent="0.3">
      <c r="A1" s="14" t="s">
        <v>11</v>
      </c>
      <c r="B1" s="14" t="s">
        <v>1</v>
      </c>
      <c r="C1" s="14" t="s">
        <v>15</v>
      </c>
    </row>
    <row r="2" spans="1:3" x14ac:dyDescent="0.3">
      <c r="A2" s="15">
        <v>1</v>
      </c>
      <c r="B2" s="25" t="s">
        <v>132</v>
      </c>
      <c r="C2" s="15">
        <f>ROW()-1</f>
        <v>1</v>
      </c>
    </row>
    <row r="3" spans="1:3" x14ac:dyDescent="0.3">
      <c r="A3" s="15">
        <v>2</v>
      </c>
      <c r="B3" s="25" t="s">
        <v>68</v>
      </c>
      <c r="C3" s="15">
        <f t="shared" ref="C3:C25" si="0">ROW()-1</f>
        <v>2</v>
      </c>
    </row>
    <row r="4" spans="1:3" x14ac:dyDescent="0.3">
      <c r="A4" s="15">
        <v>3</v>
      </c>
      <c r="B4" s="25" t="s">
        <v>133</v>
      </c>
      <c r="C4" s="15">
        <f t="shared" si="0"/>
        <v>3</v>
      </c>
    </row>
    <row r="5" spans="1:3" x14ac:dyDescent="0.3">
      <c r="A5" s="15">
        <v>4</v>
      </c>
      <c r="B5" s="25" t="s">
        <v>134</v>
      </c>
      <c r="C5" s="15">
        <f t="shared" si="0"/>
        <v>4</v>
      </c>
    </row>
    <row r="6" spans="1:3" x14ac:dyDescent="0.3">
      <c r="A6" s="15">
        <v>5</v>
      </c>
      <c r="B6" s="25" t="s">
        <v>135</v>
      </c>
      <c r="C6" s="15">
        <f t="shared" si="0"/>
        <v>5</v>
      </c>
    </row>
    <row r="7" spans="1:3" x14ac:dyDescent="0.3">
      <c r="A7" s="15">
        <v>6</v>
      </c>
      <c r="B7" s="25" t="s">
        <v>136</v>
      </c>
      <c r="C7" s="15">
        <f t="shared" si="0"/>
        <v>6</v>
      </c>
    </row>
    <row r="8" spans="1:3" x14ac:dyDescent="0.3">
      <c r="A8" s="15">
        <v>7</v>
      </c>
      <c r="B8" s="25" t="s">
        <v>137</v>
      </c>
      <c r="C8" s="15">
        <f t="shared" si="0"/>
        <v>7</v>
      </c>
    </row>
    <row r="9" spans="1:3" x14ac:dyDescent="0.3">
      <c r="A9" s="15">
        <v>8</v>
      </c>
      <c r="B9" s="25" t="s">
        <v>138</v>
      </c>
      <c r="C9" s="15">
        <f t="shared" si="0"/>
        <v>8</v>
      </c>
    </row>
    <row r="10" spans="1:3" x14ac:dyDescent="0.3">
      <c r="A10" s="15">
        <v>9</v>
      </c>
      <c r="B10" s="25" t="s">
        <v>139</v>
      </c>
      <c r="C10" s="15">
        <f t="shared" si="0"/>
        <v>9</v>
      </c>
    </row>
    <row r="11" spans="1:3" x14ac:dyDescent="0.3">
      <c r="A11" s="15">
        <v>10</v>
      </c>
      <c r="B11" s="25" t="s">
        <v>140</v>
      </c>
      <c r="C11" s="15">
        <f t="shared" si="0"/>
        <v>10</v>
      </c>
    </row>
    <row r="12" spans="1:3" x14ac:dyDescent="0.3">
      <c r="A12" s="15">
        <v>11</v>
      </c>
      <c r="B12" s="25" t="s">
        <v>141</v>
      </c>
      <c r="C12" s="15">
        <f t="shared" si="0"/>
        <v>11</v>
      </c>
    </row>
    <row r="13" spans="1:3" x14ac:dyDescent="0.3">
      <c r="A13" s="15">
        <v>12</v>
      </c>
      <c r="B13" s="25" t="s">
        <v>142</v>
      </c>
      <c r="C13" s="15">
        <f t="shared" si="0"/>
        <v>12</v>
      </c>
    </row>
    <row r="14" spans="1:3" x14ac:dyDescent="0.3">
      <c r="A14" s="15">
        <v>13</v>
      </c>
      <c r="B14" s="25" t="s">
        <v>143</v>
      </c>
      <c r="C14" s="15">
        <f t="shared" si="0"/>
        <v>13</v>
      </c>
    </row>
    <row r="15" spans="1:3" x14ac:dyDescent="0.3">
      <c r="A15" s="15">
        <v>14</v>
      </c>
      <c r="B15" s="25" t="s">
        <v>144</v>
      </c>
      <c r="C15" s="15">
        <f t="shared" si="0"/>
        <v>14</v>
      </c>
    </row>
    <row r="16" spans="1:3" x14ac:dyDescent="0.3">
      <c r="A16" s="15">
        <v>15</v>
      </c>
      <c r="B16" s="25" t="s">
        <v>145</v>
      </c>
      <c r="C16" s="15">
        <f t="shared" si="0"/>
        <v>15</v>
      </c>
    </row>
    <row r="17" spans="1:3" x14ac:dyDescent="0.3">
      <c r="A17" s="15">
        <v>16</v>
      </c>
      <c r="B17" s="25" t="s">
        <v>146</v>
      </c>
      <c r="C17" s="15">
        <f t="shared" si="0"/>
        <v>16</v>
      </c>
    </row>
    <row r="18" spans="1:3" x14ac:dyDescent="0.3">
      <c r="A18" s="15">
        <v>17</v>
      </c>
      <c r="B18" s="25" t="s">
        <v>147</v>
      </c>
      <c r="C18" s="15">
        <f t="shared" si="0"/>
        <v>17</v>
      </c>
    </row>
    <row r="19" spans="1:3" x14ac:dyDescent="0.3">
      <c r="A19" s="15">
        <v>18</v>
      </c>
      <c r="B19" s="25" t="s">
        <v>148</v>
      </c>
      <c r="C19" s="15">
        <f t="shared" si="0"/>
        <v>18</v>
      </c>
    </row>
    <row r="20" spans="1:3" x14ac:dyDescent="0.3">
      <c r="A20" s="15">
        <v>19</v>
      </c>
      <c r="B20" s="25" t="s">
        <v>149</v>
      </c>
      <c r="C20" s="15">
        <f t="shared" si="0"/>
        <v>19</v>
      </c>
    </row>
    <row r="21" spans="1:3" x14ac:dyDescent="0.3">
      <c r="A21" s="15">
        <v>20</v>
      </c>
      <c r="B21" s="25" t="s">
        <v>150</v>
      </c>
      <c r="C21" s="15">
        <f t="shared" si="0"/>
        <v>20</v>
      </c>
    </row>
    <row r="22" spans="1:3" x14ac:dyDescent="0.3">
      <c r="A22" s="15">
        <v>21</v>
      </c>
      <c r="B22" s="25" t="s">
        <v>151</v>
      </c>
      <c r="C22" s="15">
        <f t="shared" si="0"/>
        <v>21</v>
      </c>
    </row>
    <row r="23" spans="1:3" x14ac:dyDescent="0.3">
      <c r="A23" s="15">
        <v>22</v>
      </c>
      <c r="B23" s="25" t="s">
        <v>152</v>
      </c>
      <c r="C23" s="15">
        <f t="shared" si="0"/>
        <v>22</v>
      </c>
    </row>
    <row r="24" spans="1:3" x14ac:dyDescent="0.3">
      <c r="A24" s="15">
        <v>23</v>
      </c>
      <c r="B24" s="25" t="s">
        <v>153</v>
      </c>
      <c r="C24" s="15">
        <f t="shared" si="0"/>
        <v>23</v>
      </c>
    </row>
    <row r="25" spans="1:3" x14ac:dyDescent="0.3">
      <c r="A25" s="15">
        <v>24</v>
      </c>
      <c r="B25" s="25" t="s">
        <v>154</v>
      </c>
      <c r="C25" s="15">
        <f t="shared" si="0"/>
        <v>24</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21900-77F8-4739-929F-FCF3F736BC72}">
  <sheetPr codeName="Feuil1"/>
  <dimension ref="A1:C8"/>
  <sheetViews>
    <sheetView workbookViewId="0">
      <selection activeCell="C2" sqref="C2"/>
    </sheetView>
  </sheetViews>
  <sheetFormatPr baseColWidth="10" defaultRowHeight="14.4" x14ac:dyDescent="0.3"/>
  <cols>
    <col min="1" max="1" width="12.6640625" style="15" customWidth="1"/>
    <col min="2" max="2" width="35" style="15" customWidth="1"/>
    <col min="3" max="3" width="12.6640625" style="15" customWidth="1"/>
  </cols>
  <sheetData>
    <row r="1" spans="1:3" x14ac:dyDescent="0.3">
      <c r="A1" s="26" t="s">
        <v>11</v>
      </c>
      <c r="B1" s="26" t="s">
        <v>33</v>
      </c>
      <c r="C1" s="26" t="s">
        <v>15</v>
      </c>
    </row>
    <row r="2" spans="1:3" x14ac:dyDescent="0.3">
      <c r="A2" s="15">
        <v>1</v>
      </c>
      <c r="B2" s="20">
        <v>0</v>
      </c>
      <c r="C2" s="15">
        <f>ROW()-1</f>
        <v>1</v>
      </c>
    </row>
    <row r="3" spans="1:3" x14ac:dyDescent="0.3">
      <c r="A3" s="15">
        <v>2</v>
      </c>
      <c r="B3" s="20" t="s">
        <v>220</v>
      </c>
      <c r="C3" s="15">
        <f>ROW()-1</f>
        <v>2</v>
      </c>
    </row>
    <row r="4" spans="1:3" x14ac:dyDescent="0.3">
      <c r="A4" s="15">
        <v>3</v>
      </c>
      <c r="B4" s="20" t="s">
        <v>221</v>
      </c>
      <c r="C4" s="15">
        <f>ROW()-1</f>
        <v>3</v>
      </c>
    </row>
    <row r="5" spans="1:3" x14ac:dyDescent="0.3">
      <c r="A5" s="15">
        <v>5</v>
      </c>
      <c r="B5" s="20" t="s">
        <v>233</v>
      </c>
      <c r="C5" s="15">
        <f>ROW()-1</f>
        <v>4</v>
      </c>
    </row>
    <row r="6" spans="1:3" x14ac:dyDescent="0.3">
      <c r="B6" s="20"/>
    </row>
    <row r="7" spans="1:3" x14ac:dyDescent="0.3">
      <c r="B7" s="20"/>
    </row>
    <row r="8" spans="1:3" x14ac:dyDescent="0.3">
      <c r="B8" s="20"/>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5FA83-1E5E-44F3-B1F2-FCE5598C91D1}">
  <sheetPr codeName="Feuil21"/>
  <dimension ref="A1:C6"/>
  <sheetViews>
    <sheetView workbookViewId="0">
      <selection activeCell="C7" sqref="C7"/>
    </sheetView>
  </sheetViews>
  <sheetFormatPr baseColWidth="10" defaultRowHeight="14.4" x14ac:dyDescent="0.3"/>
  <cols>
    <col min="1" max="1" width="12.6640625" style="15" customWidth="1"/>
    <col min="2" max="2" width="49.6640625" style="15" customWidth="1"/>
    <col min="3" max="3" width="12.6640625" style="15" customWidth="1"/>
  </cols>
  <sheetData>
    <row r="1" spans="1:3" x14ac:dyDescent="0.3">
      <c r="A1" s="14" t="s">
        <v>29</v>
      </c>
      <c r="B1" s="14" t="s">
        <v>17</v>
      </c>
      <c r="C1" s="14" t="s">
        <v>30</v>
      </c>
    </row>
    <row r="2" spans="1:3" x14ac:dyDescent="0.3">
      <c r="A2" s="15">
        <v>2</v>
      </c>
      <c r="B2" s="15" t="s">
        <v>225</v>
      </c>
      <c r="C2" s="15">
        <f t="shared" ref="C2:C5" si="0">ROW()-1</f>
        <v>1</v>
      </c>
    </row>
    <row r="3" spans="1:3" x14ac:dyDescent="0.3">
      <c r="A3" s="15">
        <v>3</v>
      </c>
      <c r="B3" s="15" t="s">
        <v>226</v>
      </c>
      <c r="C3" s="15">
        <f t="shared" si="0"/>
        <v>2</v>
      </c>
    </row>
    <row r="4" spans="1:3" x14ac:dyDescent="0.3">
      <c r="A4" s="15">
        <v>4</v>
      </c>
      <c r="B4" s="15" t="s">
        <v>227</v>
      </c>
      <c r="C4" s="15">
        <f t="shared" si="0"/>
        <v>3</v>
      </c>
    </row>
    <row r="5" spans="1:3" x14ac:dyDescent="0.3">
      <c r="A5" s="15">
        <v>5</v>
      </c>
      <c r="B5" s="15" t="s">
        <v>228</v>
      </c>
      <c r="C5" s="15">
        <f t="shared" si="0"/>
        <v>4</v>
      </c>
    </row>
    <row r="6" spans="1:3" x14ac:dyDescent="0.3">
      <c r="A6" s="15">
        <v>6</v>
      </c>
      <c r="B6" s="15" t="s">
        <v>224</v>
      </c>
      <c r="C6" s="15">
        <f>ROW()-1</f>
        <v>5</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7E92B-934F-4C34-ABE9-11D1904046C1}">
  <sheetPr codeName="Feuil20"/>
  <dimension ref="A1:C5"/>
  <sheetViews>
    <sheetView workbookViewId="0">
      <selection activeCell="C9" sqref="C9"/>
    </sheetView>
  </sheetViews>
  <sheetFormatPr baseColWidth="10" defaultRowHeight="14.4" x14ac:dyDescent="0.3"/>
  <cols>
    <col min="1" max="1" width="12.6640625" style="15" customWidth="1"/>
    <col min="2" max="2" width="49.6640625" style="15" customWidth="1"/>
    <col min="3" max="3" width="16.6640625" style="15" customWidth="1"/>
  </cols>
  <sheetData>
    <row r="1" spans="1:3" x14ac:dyDescent="0.3">
      <c r="A1" s="14" t="s">
        <v>11</v>
      </c>
      <c r="B1" s="14" t="s">
        <v>22</v>
      </c>
      <c r="C1" s="14" t="s">
        <v>15</v>
      </c>
    </row>
    <row r="2" spans="1:3" ht="28.8" x14ac:dyDescent="0.3">
      <c r="A2" s="15">
        <v>2</v>
      </c>
      <c r="B2" s="15" t="s">
        <v>230</v>
      </c>
      <c r="C2" s="15">
        <f t="shared" ref="C2:C5" si="0">ROW()-1</f>
        <v>1</v>
      </c>
    </row>
    <row r="3" spans="1:3" ht="28.8" x14ac:dyDescent="0.3">
      <c r="A3" s="15">
        <v>3</v>
      </c>
      <c r="B3" s="15" t="s">
        <v>231</v>
      </c>
      <c r="C3" s="15">
        <f t="shared" si="0"/>
        <v>2</v>
      </c>
    </row>
    <row r="4" spans="1:3" x14ac:dyDescent="0.3">
      <c r="A4" s="15">
        <v>4</v>
      </c>
      <c r="B4" s="15" t="s">
        <v>222</v>
      </c>
      <c r="C4" s="15">
        <f t="shared" si="0"/>
        <v>3</v>
      </c>
    </row>
    <row r="5" spans="1:3" ht="28.8" x14ac:dyDescent="0.3">
      <c r="A5" s="15">
        <v>5</v>
      </c>
      <c r="B5" s="15" t="s">
        <v>223</v>
      </c>
      <c r="C5" s="15">
        <f t="shared" si="0"/>
        <v>4</v>
      </c>
    </row>
  </sheetData>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0042E-146E-4BC0-AF57-FFCAC9AF70EF}">
  <sheetPr codeName="Feuil8"/>
  <dimension ref="A1:W10"/>
  <sheetViews>
    <sheetView zoomScale="115" zoomScaleNormal="115" workbookViewId="0">
      <selection activeCell="U1" sqref="A1:U1"/>
    </sheetView>
  </sheetViews>
  <sheetFormatPr baseColWidth="10" defaultRowHeight="14.4" x14ac:dyDescent="0.3"/>
  <cols>
    <col min="1" max="1" width="14.6640625" style="5" customWidth="1"/>
    <col min="2" max="2" width="16.88671875" style="5" customWidth="1"/>
    <col min="3" max="3" width="11.5546875" style="5"/>
    <col min="4" max="4" width="19.6640625" style="5" customWidth="1"/>
    <col min="5" max="5" width="22.33203125" style="5" customWidth="1"/>
    <col min="6" max="6" width="11.5546875" style="5"/>
    <col min="7" max="7" width="15.88671875" style="5" customWidth="1"/>
    <col min="8" max="8" width="14.88671875" style="5" customWidth="1"/>
    <col min="9" max="9" width="14.44140625" style="5" customWidth="1"/>
    <col min="10" max="10" width="13.33203125" style="5" customWidth="1"/>
    <col min="11" max="16" width="17.44140625" style="5" customWidth="1"/>
    <col min="17" max="17" width="17.44140625" style="88" customWidth="1"/>
    <col min="18" max="22" width="17.44140625" style="5" customWidth="1"/>
  </cols>
  <sheetData>
    <row r="1" spans="1:23" x14ac:dyDescent="0.3">
      <c r="A1" s="6" t="s">
        <v>35</v>
      </c>
      <c r="B1" s="6" t="s">
        <v>69</v>
      </c>
      <c r="C1" s="6" t="s">
        <v>56</v>
      </c>
      <c r="D1" s="6" t="s">
        <v>70</v>
      </c>
      <c r="E1" s="6" t="s">
        <v>71</v>
      </c>
      <c r="F1" s="6" t="s">
        <v>72</v>
      </c>
      <c r="G1" s="6" t="s">
        <v>73</v>
      </c>
      <c r="H1" s="6" t="s">
        <v>74</v>
      </c>
      <c r="I1" s="6" t="s">
        <v>17</v>
      </c>
      <c r="J1" s="6" t="s">
        <v>75</v>
      </c>
      <c r="K1" s="6" t="s">
        <v>76</v>
      </c>
      <c r="L1" s="6" t="s">
        <v>77</v>
      </c>
      <c r="M1" s="6" t="s">
        <v>78</v>
      </c>
      <c r="N1" s="6" t="s">
        <v>81</v>
      </c>
      <c r="O1" s="6" t="s">
        <v>82</v>
      </c>
      <c r="P1" s="6" t="s">
        <v>80</v>
      </c>
      <c r="Q1" s="87" t="s">
        <v>83</v>
      </c>
      <c r="R1" s="6" t="s">
        <v>84</v>
      </c>
      <c r="S1" s="6" t="s">
        <v>85</v>
      </c>
      <c r="T1" s="6" t="s">
        <v>86</v>
      </c>
      <c r="U1" s="6" t="s">
        <v>87</v>
      </c>
      <c r="V1" s="6" t="s">
        <v>15</v>
      </c>
      <c r="W1">
        <f>COUNTA(B:B)-1</f>
        <v>0</v>
      </c>
    </row>
    <row r="2" spans="1:23" x14ac:dyDescent="0.3">
      <c r="E2" s="8"/>
      <c r="K2" s="8"/>
      <c r="L2" s="8"/>
      <c r="M2" s="9"/>
      <c r="S2" s="9"/>
    </row>
    <row r="3" spans="1:23" x14ac:dyDescent="0.3">
      <c r="E3" s="8"/>
      <c r="K3" s="8"/>
      <c r="L3" s="8"/>
      <c r="M3" s="9"/>
      <c r="S3" s="9"/>
    </row>
    <row r="4" spans="1:23" x14ac:dyDescent="0.3">
      <c r="E4" s="8"/>
      <c r="K4" s="8"/>
      <c r="L4" s="8"/>
      <c r="M4" s="9"/>
      <c r="S4" s="9"/>
    </row>
    <row r="5" spans="1:23" x14ac:dyDescent="0.3">
      <c r="K5" s="8"/>
      <c r="L5" s="8"/>
      <c r="M5" s="8"/>
    </row>
    <row r="6" spans="1:23" x14ac:dyDescent="0.3">
      <c r="K6" s="8"/>
      <c r="L6" s="8"/>
    </row>
    <row r="7" spans="1:23" x14ac:dyDescent="0.3">
      <c r="K7" s="8"/>
      <c r="L7" s="8"/>
    </row>
    <row r="8" spans="1:23" x14ac:dyDescent="0.3">
      <c r="K8" s="8"/>
      <c r="L8" s="8"/>
    </row>
    <row r="9" spans="1:23" x14ac:dyDescent="0.3">
      <c r="K9" s="8"/>
      <c r="L9" s="8"/>
    </row>
    <row r="10" spans="1:23" x14ac:dyDescent="0.3">
      <c r="K10" s="8"/>
      <c r="L10" s="8"/>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FE81B-8FDC-4FE9-BF3C-831BEA7723CC}">
  <sheetPr codeName="Feuil7"/>
  <dimension ref="A1:N1"/>
  <sheetViews>
    <sheetView workbookViewId="0">
      <selection activeCell="A2" sqref="A2:L10"/>
    </sheetView>
  </sheetViews>
  <sheetFormatPr baseColWidth="10" defaultRowHeight="14.4" x14ac:dyDescent="0.3"/>
  <cols>
    <col min="1" max="6" width="16.109375" style="5" customWidth="1"/>
    <col min="7" max="8" width="16.109375" style="23" customWidth="1"/>
    <col min="9" max="9" width="16.109375" style="11" customWidth="1"/>
    <col min="10" max="11" width="16.109375" style="23" customWidth="1"/>
    <col min="12" max="12" width="16.109375" style="5" customWidth="1"/>
    <col min="14" max="14" width="15.88671875" customWidth="1"/>
  </cols>
  <sheetData>
    <row r="1" spans="1:14" x14ac:dyDescent="0.3">
      <c r="A1" s="6" t="s">
        <v>11</v>
      </c>
      <c r="B1" s="6" t="s">
        <v>125</v>
      </c>
      <c r="C1" s="6" t="s">
        <v>43</v>
      </c>
      <c r="D1" s="6" t="s">
        <v>42</v>
      </c>
      <c r="E1" s="6" t="s">
        <v>65</v>
      </c>
      <c r="F1" s="6" t="s">
        <v>48</v>
      </c>
      <c r="G1" s="22" t="s">
        <v>27</v>
      </c>
      <c r="H1" s="22" t="s">
        <v>28</v>
      </c>
      <c r="I1" s="10" t="s">
        <v>0</v>
      </c>
      <c r="J1" s="22" t="s">
        <v>26</v>
      </c>
      <c r="K1" s="22" t="s">
        <v>3</v>
      </c>
      <c r="L1" s="6" t="s">
        <v>4</v>
      </c>
      <c r="N1" t="s">
        <v>246</v>
      </c>
    </row>
  </sheetData>
  <autoFilter ref="A1:L5" xr:uid="{617FE81B-8FDC-4FE9-BF3C-831BEA7723CC}"/>
  <phoneticPr fontId="4"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04659-047D-46CE-A9B9-102D4219C48C}">
  <sheetPr codeName="Feuil16">
    <pageSetUpPr fitToPage="1"/>
  </sheetPr>
  <dimension ref="A1:U84"/>
  <sheetViews>
    <sheetView showGridLines="0" showRowColHeaders="0" zoomScaleNormal="100" zoomScaleSheetLayoutView="100" workbookViewId="0">
      <pane xSplit="20" ySplit="2" topLeftCell="U3" activePane="bottomRight" state="frozen"/>
      <selection pane="topRight" activeCell="U1" sqref="U1"/>
      <selection pane="bottomLeft" activeCell="A3" sqref="A3"/>
      <selection pane="bottomRight" activeCell="M3" sqref="M3"/>
    </sheetView>
  </sheetViews>
  <sheetFormatPr baseColWidth="10" defaultColWidth="11.5546875" defaultRowHeight="13.8" x14ac:dyDescent="0.25"/>
  <cols>
    <col min="1" max="1" width="11.44140625" style="41" customWidth="1"/>
    <col min="2" max="2" width="1.6640625" style="41" customWidth="1"/>
    <col min="3" max="4" width="11.5546875" style="41"/>
    <col min="5" max="5" width="1.6640625" style="41" customWidth="1"/>
    <col min="6" max="7" width="11.5546875" style="41"/>
    <col min="8" max="8" width="1.6640625" style="41" customWidth="1"/>
    <col min="9" max="10" width="11.5546875" style="41"/>
    <col min="11" max="11" width="1.6640625" style="41" customWidth="1"/>
    <col min="12" max="13" width="11.5546875" style="41"/>
    <col min="14" max="14" width="1.6640625" style="41" customWidth="1"/>
    <col min="15" max="16" width="11.5546875" style="41"/>
    <col min="17" max="17" width="1.6640625" style="41" customWidth="1"/>
    <col min="18" max="19" width="11.5546875" style="41"/>
    <col min="20" max="20" width="1.6640625" style="41" customWidth="1"/>
    <col min="21" max="16384" width="11.5546875" style="41"/>
  </cols>
  <sheetData>
    <row r="1" spans="3:21" ht="9" customHeight="1" x14ac:dyDescent="0.25"/>
    <row r="2" spans="3:21" ht="42.6" customHeight="1" x14ac:dyDescent="0.8">
      <c r="C2" s="43" t="s">
        <v>109</v>
      </c>
      <c r="D2" s="37"/>
      <c r="E2" s="37"/>
      <c r="F2" s="44"/>
      <c r="G2" s="37"/>
      <c r="H2" s="37"/>
      <c r="I2" s="44"/>
      <c r="J2" s="37"/>
      <c r="K2" s="37"/>
      <c r="L2" s="44"/>
      <c r="M2" s="37"/>
      <c r="N2" s="37"/>
      <c r="O2" s="37"/>
      <c r="P2" s="37"/>
      <c r="Q2" s="37"/>
      <c r="R2" s="44"/>
      <c r="S2" s="37"/>
    </row>
    <row r="3" spans="3:21" ht="14.4" thickBot="1" x14ac:dyDescent="0.3">
      <c r="I3" s="75">
        <f>SUMIF(FV!K:K,"Facture payée",FV!J:J)</f>
        <v>0</v>
      </c>
      <c r="J3" s="76">
        <f>SUM(FV!J:J)</f>
        <v>0</v>
      </c>
      <c r="L3" s="75">
        <f>COUNTIF(FV!K:K,"Facture payée")</f>
        <v>1</v>
      </c>
      <c r="M3" s="75">
        <f>COUNTA(FV!K:K)-1</f>
        <v>0</v>
      </c>
    </row>
    <row r="4" spans="3:21" ht="14.4" customHeight="1" x14ac:dyDescent="0.25">
      <c r="C4" s="111" t="s">
        <v>110</v>
      </c>
      <c r="D4" s="112"/>
      <c r="F4" s="111" t="s">
        <v>111</v>
      </c>
      <c r="G4" s="112"/>
      <c r="I4" s="111" t="s">
        <v>112</v>
      </c>
      <c r="J4" s="112"/>
      <c r="L4" s="111" t="s">
        <v>113</v>
      </c>
      <c r="M4" s="112"/>
      <c r="O4" s="111" t="s">
        <v>114</v>
      </c>
      <c r="P4" s="112"/>
      <c r="R4" s="111" t="s">
        <v>115</v>
      </c>
      <c r="S4" s="112"/>
    </row>
    <row r="5" spans="3:21" x14ac:dyDescent="0.25">
      <c r="C5" s="113"/>
      <c r="D5" s="114"/>
      <c r="F5" s="113"/>
      <c r="G5" s="114"/>
      <c r="I5" s="113"/>
      <c r="J5" s="114"/>
      <c r="L5" s="113"/>
      <c r="M5" s="114"/>
      <c r="O5" s="113"/>
      <c r="P5" s="114"/>
      <c r="R5" s="113"/>
      <c r="S5" s="114"/>
    </row>
    <row r="6" spans="3:21" ht="25.2" customHeight="1" thickBot="1" x14ac:dyDescent="0.35">
      <c r="C6" s="115">
        <f>SUM(FV!H:H)</f>
        <v>0</v>
      </c>
      <c r="D6" s="116"/>
      <c r="F6" s="117">
        <f>COUNT(FV!A:A)</f>
        <v>0</v>
      </c>
      <c r="G6" s="118"/>
      <c r="I6" s="115">
        <f>J3-I3</f>
        <v>0</v>
      </c>
      <c r="J6" s="116"/>
      <c r="L6" s="117">
        <f>M3-L3</f>
        <v>-1</v>
      </c>
      <c r="M6" s="118"/>
      <c r="O6" s="115">
        <f>SUM(FV!G:G)</f>
        <v>0</v>
      </c>
      <c r="P6" s="116"/>
      <c r="R6" s="115">
        <f>SUM(FV!I:I)</f>
        <v>0</v>
      </c>
      <c r="S6" s="116"/>
      <c r="U6"/>
    </row>
    <row r="84" spans="1:20" x14ac:dyDescent="0.25">
      <c r="A84" s="42"/>
      <c r="B84" s="42"/>
      <c r="C84" s="42"/>
      <c r="D84" s="42"/>
      <c r="E84" s="42"/>
      <c r="F84" s="42"/>
      <c r="G84" s="42"/>
      <c r="H84" s="42"/>
      <c r="I84" s="42"/>
      <c r="J84" s="42"/>
      <c r="K84" s="42"/>
      <c r="L84" s="42"/>
      <c r="M84" s="42"/>
      <c r="N84" s="42"/>
      <c r="O84" s="42"/>
      <c r="P84" s="42"/>
      <c r="Q84" s="42"/>
      <c r="R84" s="42"/>
      <c r="S84" s="42"/>
      <c r="T84" s="42"/>
    </row>
  </sheetData>
  <sheetProtection algorithmName="SHA-512" hashValue="/qewRFrYbgFlMjCFnlzriQ3pohrIag7q+x9fBG/lRLVpjKmAGAplfW+XYXowy7Zw0LIM8cKXyysHN+Qk5Zkyuw==" saltValue="1v9vCMtUX7a49DBYeA1FHA==" spinCount="100000" sheet="1" objects="1" scenarios="1" selectLockedCells="1" selectUnlockedCells="1"/>
  <mergeCells count="12">
    <mergeCell ref="C4:D5"/>
    <mergeCell ref="C6:D6"/>
    <mergeCell ref="F4:G5"/>
    <mergeCell ref="F6:G6"/>
    <mergeCell ref="R4:S5"/>
    <mergeCell ref="R6:S6"/>
    <mergeCell ref="I4:J5"/>
    <mergeCell ref="I6:J6"/>
    <mergeCell ref="L4:M5"/>
    <mergeCell ref="L6:M6"/>
    <mergeCell ref="O4:P5"/>
    <mergeCell ref="O6:P6"/>
  </mergeCells>
  <pageMargins left="0.19685039370078741" right="0.19685039370078741" top="0.59055118110236227" bottom="0.39370078740157483" header="0.31496062992125984" footer="0.31496062992125984"/>
  <pageSetup paperSize="9" scale="66" fitToHeight="0" orientation="portrait" r:id="rId1"/>
  <headerFooter>
    <oddHeader>&amp;L &amp;R&amp;"Times New Roman,Normal"&amp;12&amp;D   &amp;T</oddHeader>
    <oddFooter>&amp;L&amp;"Times New Roman,Gras"&amp;12Sales Invoice Statistics&amp;R&amp;"Times New Roman,Gras"&amp;12Page &amp;P de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01965-8998-4960-8D1D-8FB25564EB2F}">
  <sheetPr codeName="Feuil18"/>
  <dimension ref="A1:AA9"/>
  <sheetViews>
    <sheetView workbookViewId="0">
      <selection activeCell="A2" sqref="A2:U14"/>
    </sheetView>
  </sheetViews>
  <sheetFormatPr baseColWidth="10" defaultRowHeight="14.4" x14ac:dyDescent="0.3"/>
  <cols>
    <col min="1" max="1" width="11.5546875" style="5"/>
    <col min="2" max="2" width="15.6640625" style="5" customWidth="1"/>
    <col min="3" max="3" width="11.5546875" style="8"/>
    <col min="4" max="4" width="18.6640625" style="11" customWidth="1"/>
    <col min="5" max="5" width="25.5546875" style="13" customWidth="1"/>
    <col min="6" max="6" width="19.5546875" style="13" customWidth="1"/>
    <col min="7" max="7" width="16.109375" style="5" customWidth="1"/>
    <col min="8" max="8" width="15.5546875" style="5" customWidth="1"/>
    <col min="9" max="11" width="11.5546875" style="5"/>
    <col min="12" max="12" width="19.6640625" style="5" customWidth="1"/>
    <col min="13" max="14" width="17.88671875" style="5" customWidth="1"/>
    <col min="15" max="15" width="21.6640625" style="5" customWidth="1"/>
    <col min="16" max="16" width="17.88671875" style="17" customWidth="1"/>
    <col min="17" max="17" width="17.88671875" style="5" customWidth="1"/>
    <col min="18" max="18" width="22.6640625" style="5" customWidth="1"/>
    <col min="19" max="21" width="18.88671875" style="5" customWidth="1"/>
  </cols>
  <sheetData>
    <row r="1" spans="1:27" x14ac:dyDescent="0.3">
      <c r="A1" s="6" t="s">
        <v>11</v>
      </c>
      <c r="B1" s="6" t="s">
        <v>89</v>
      </c>
      <c r="C1" s="7" t="s">
        <v>76</v>
      </c>
      <c r="D1" s="10" t="s">
        <v>90</v>
      </c>
      <c r="E1" s="12" t="s">
        <v>56</v>
      </c>
      <c r="F1" s="12" t="s">
        <v>81</v>
      </c>
      <c r="G1" s="6" t="s">
        <v>99</v>
      </c>
      <c r="H1" s="12" t="s">
        <v>80</v>
      </c>
      <c r="I1" s="12" t="s">
        <v>86</v>
      </c>
      <c r="J1" s="12" t="s">
        <v>72</v>
      </c>
      <c r="K1" s="12" t="s">
        <v>241</v>
      </c>
      <c r="L1" s="12" t="s">
        <v>22</v>
      </c>
      <c r="M1" s="12" t="s">
        <v>17</v>
      </c>
      <c r="N1" s="12" t="s">
        <v>66</v>
      </c>
      <c r="O1" s="12" t="s">
        <v>101</v>
      </c>
      <c r="P1" s="16" t="s">
        <v>102</v>
      </c>
      <c r="Q1" s="12" t="s">
        <v>103</v>
      </c>
      <c r="R1" s="12" t="s">
        <v>85</v>
      </c>
      <c r="S1" s="12" t="s">
        <v>78</v>
      </c>
      <c r="T1" s="12" t="s">
        <v>44</v>
      </c>
      <c r="U1" s="12" t="s">
        <v>87</v>
      </c>
      <c r="W1" s="30" t="s">
        <v>237</v>
      </c>
      <c r="AA1" s="30">
        <f>COUNTA(B:B)-1</f>
        <v>0</v>
      </c>
    </row>
    <row r="2" spans="1:27" x14ac:dyDescent="0.3">
      <c r="D2" s="8"/>
      <c r="L2" s="48"/>
      <c r="O2" s="48"/>
      <c r="R2" s="9"/>
      <c r="S2" s="9"/>
    </row>
    <row r="3" spans="1:27" x14ac:dyDescent="0.3">
      <c r="D3" s="8"/>
      <c r="L3" s="48"/>
      <c r="O3" s="48"/>
      <c r="R3" s="9"/>
      <c r="S3" s="9"/>
    </row>
    <row r="4" spans="1:27" x14ac:dyDescent="0.3">
      <c r="D4" s="8"/>
      <c r="L4" s="48"/>
      <c r="O4" s="48"/>
      <c r="R4" s="9"/>
      <c r="S4" s="9"/>
    </row>
    <row r="5" spans="1:27" x14ac:dyDescent="0.3">
      <c r="D5" s="8"/>
      <c r="L5" s="48"/>
      <c r="O5" s="48"/>
      <c r="R5" s="9"/>
      <c r="S5" s="9"/>
    </row>
    <row r="6" spans="1:27" x14ac:dyDescent="0.3">
      <c r="D6" s="8"/>
      <c r="L6" s="48"/>
      <c r="O6" s="48"/>
      <c r="R6" s="9"/>
      <c r="S6" s="9"/>
    </row>
    <row r="7" spans="1:27" x14ac:dyDescent="0.3">
      <c r="D7" s="8"/>
      <c r="R7" s="9"/>
    </row>
    <row r="8" spans="1:27" x14ac:dyDescent="0.3">
      <c r="D8" s="8"/>
      <c r="R8" s="9"/>
    </row>
    <row r="9" spans="1:27" x14ac:dyDescent="0.3">
      <c r="D9" s="8"/>
      <c r="R9" s="9"/>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71029-4C4F-48A1-AE06-6AB85B603FB7}">
  <sheetPr codeName="Feuil15"/>
  <dimension ref="A1:H3"/>
  <sheetViews>
    <sheetView workbookViewId="0">
      <selection activeCell="E13" sqref="E13"/>
    </sheetView>
  </sheetViews>
  <sheetFormatPr baseColWidth="10" defaultRowHeight="14.4" x14ac:dyDescent="0.3"/>
  <cols>
    <col min="1" max="1" width="19.5546875" bestFit="1" customWidth="1"/>
    <col min="2" max="2" width="21.6640625" bestFit="1" customWidth="1"/>
    <col min="4" max="4" width="19.5546875" bestFit="1" customWidth="1"/>
    <col min="5" max="5" width="21.6640625" bestFit="1" customWidth="1"/>
    <col min="7" max="7" width="19.5546875" bestFit="1" customWidth="1"/>
    <col min="8" max="8" width="13.5546875" bestFit="1" customWidth="1"/>
  </cols>
  <sheetData>
    <row r="1" spans="1:8" x14ac:dyDescent="0.3">
      <c r="A1" s="35" t="s">
        <v>45</v>
      </c>
      <c r="B1" t="s">
        <v>124</v>
      </c>
      <c r="D1" s="35" t="s">
        <v>45</v>
      </c>
      <c r="E1" t="s">
        <v>124</v>
      </c>
      <c r="G1" s="35" t="s">
        <v>45</v>
      </c>
      <c r="H1" t="s">
        <v>127</v>
      </c>
    </row>
    <row r="2" spans="1:8" x14ac:dyDescent="0.3">
      <c r="A2" s="36" t="s">
        <v>46</v>
      </c>
      <c r="D2" s="36" t="s">
        <v>46</v>
      </c>
      <c r="G2" s="36" t="s">
        <v>46</v>
      </c>
    </row>
    <row r="3" spans="1:8" x14ac:dyDescent="0.3">
      <c r="A3" s="36" t="s">
        <v>47</v>
      </c>
      <c r="D3" s="36" t="s">
        <v>47</v>
      </c>
      <c r="G3" s="36" t="s">
        <v>47</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53FA18-D8D6-4EC8-822A-3973253B0113}">
  <sheetPr codeName="Feuil2">
    <pageSetUpPr fitToPage="1"/>
  </sheetPr>
  <dimension ref="A1:V42"/>
  <sheetViews>
    <sheetView showWhiteSpace="0" view="pageBreakPreview" topLeftCell="A10" zoomScale="130" zoomScaleNormal="100" zoomScaleSheetLayoutView="130" workbookViewId="0">
      <selection activeCell="E35" sqref="E35"/>
    </sheetView>
  </sheetViews>
  <sheetFormatPr baseColWidth="10" defaultColWidth="11.5546875" defaultRowHeight="13.8" x14ac:dyDescent="0.25"/>
  <cols>
    <col min="1" max="1" width="26.109375" style="21" customWidth="1"/>
    <col min="2" max="2" width="26.33203125" style="21" customWidth="1"/>
    <col min="3" max="3" width="3.5546875" style="21" customWidth="1"/>
    <col min="4" max="4" width="9.33203125" style="21" customWidth="1"/>
    <col min="5" max="5" width="12.109375" style="21" customWidth="1"/>
    <col min="6" max="6" width="14.6640625" style="21" customWidth="1"/>
    <col min="7" max="7" width="10.33203125" style="21" customWidth="1"/>
    <col min="8" max="8" width="11.33203125" style="21" customWidth="1"/>
    <col min="9" max="18" width="11.5546875" style="21"/>
    <col min="19" max="19" width="15.6640625" style="21" bestFit="1" customWidth="1"/>
    <col min="20" max="16384" width="11.5546875" style="21"/>
  </cols>
  <sheetData>
    <row r="1" spans="1:22" ht="27" customHeight="1" x14ac:dyDescent="0.4">
      <c r="A1" s="50"/>
    </row>
    <row r="2" spans="1:22" ht="31.2" customHeight="1" x14ac:dyDescent="0.4">
      <c r="A2" s="61"/>
      <c r="B2" s="61"/>
      <c r="C2" s="61"/>
      <c r="D2" s="122" t="s">
        <v>247</v>
      </c>
      <c r="E2" s="122"/>
      <c r="F2" s="122"/>
      <c r="G2" s="61"/>
      <c r="S2" s="97"/>
      <c r="V2" s="21">
        <v>1</v>
      </c>
    </row>
    <row r="3" spans="1:22" ht="6" customHeight="1" x14ac:dyDescent="0.25"/>
    <row r="4" spans="1:22" ht="7.95" customHeight="1" x14ac:dyDescent="0.25"/>
    <row r="5" spans="1:22" ht="20.399999999999999" x14ac:dyDescent="0.35">
      <c r="A5" s="51" t="s">
        <v>88</v>
      </c>
    </row>
    <row r="6" spans="1:22" ht="20.399999999999999" customHeight="1" x14ac:dyDescent="0.35">
      <c r="A6" s="120"/>
      <c r="B6" s="120"/>
      <c r="C6" s="120"/>
      <c r="D6" s="120"/>
      <c r="E6" s="120"/>
      <c r="F6" s="120"/>
      <c r="G6" s="120"/>
    </row>
    <row r="7" spans="1:22" ht="19.95" customHeight="1" x14ac:dyDescent="0.35">
      <c r="A7" s="120"/>
      <c r="B7" s="120"/>
      <c r="C7" s="120"/>
      <c r="D7" s="120"/>
      <c r="E7" s="120"/>
      <c r="F7" s="120"/>
      <c r="G7" s="120"/>
    </row>
    <row r="8" spans="1:22" ht="44.4" customHeight="1" x14ac:dyDescent="0.25">
      <c r="A8" s="119"/>
      <c r="B8" s="119"/>
      <c r="C8" s="119"/>
      <c r="D8" s="119"/>
      <c r="E8" s="119"/>
      <c r="F8" s="119"/>
      <c r="G8" s="119"/>
    </row>
    <row r="9" spans="1:22" ht="20.399999999999999" customHeight="1" x14ac:dyDescent="0.35">
      <c r="A9" s="120"/>
      <c r="B9" s="120"/>
      <c r="C9" s="120"/>
      <c r="D9" s="120"/>
      <c r="E9" s="120"/>
      <c r="F9" s="120"/>
      <c r="G9" s="120"/>
    </row>
    <row r="10" spans="1:22" ht="20.399999999999999" customHeight="1" x14ac:dyDescent="0.35">
      <c r="A10" s="120"/>
      <c r="B10" s="120"/>
      <c r="C10" s="120"/>
      <c r="D10" s="120"/>
      <c r="E10" s="120"/>
      <c r="F10" s="120"/>
      <c r="G10" s="120"/>
    </row>
    <row r="11" spans="1:22" ht="8.4" customHeight="1" x14ac:dyDescent="0.35">
      <c r="A11" s="52"/>
      <c r="B11" s="52"/>
      <c r="C11" s="53"/>
      <c r="D11" s="53"/>
      <c r="E11" s="53"/>
      <c r="F11" s="53"/>
      <c r="G11" s="53"/>
    </row>
    <row r="12" spans="1:22" ht="18" x14ac:dyDescent="0.35">
      <c r="A12" s="53"/>
      <c r="B12" s="53"/>
      <c r="C12" s="53"/>
      <c r="D12" s="54"/>
      <c r="E12" s="54"/>
      <c r="F12" s="53"/>
      <c r="G12" s="53"/>
    </row>
    <row r="13" spans="1:22" ht="36.6" customHeight="1" x14ac:dyDescent="0.25">
      <c r="A13" s="55" t="s">
        <v>89</v>
      </c>
      <c r="B13" s="56"/>
      <c r="C13" s="57"/>
      <c r="D13" s="124" t="s">
        <v>79</v>
      </c>
      <c r="E13" s="125"/>
      <c r="F13" s="126"/>
      <c r="G13" s="127"/>
    </row>
    <row r="14" spans="1:22" ht="36.6" customHeight="1" x14ac:dyDescent="0.25">
      <c r="A14" s="55" t="s">
        <v>76</v>
      </c>
      <c r="B14" s="56"/>
      <c r="C14" s="57"/>
      <c r="D14" s="124" t="s">
        <v>92</v>
      </c>
      <c r="E14" s="125"/>
      <c r="F14" s="126"/>
      <c r="G14" s="127"/>
    </row>
    <row r="15" spans="1:22" ht="36.6" customHeight="1" x14ac:dyDescent="0.25">
      <c r="A15" s="55" t="s">
        <v>90</v>
      </c>
      <c r="B15" s="56"/>
      <c r="C15" s="57"/>
      <c r="D15" s="124" t="s">
        <v>93</v>
      </c>
      <c r="E15" s="125"/>
      <c r="F15" s="126"/>
      <c r="G15" s="127"/>
    </row>
    <row r="16" spans="1:22" ht="36.6" customHeight="1" x14ac:dyDescent="0.25">
      <c r="A16" s="55" t="s">
        <v>91</v>
      </c>
      <c r="B16" s="56"/>
      <c r="C16" s="57"/>
      <c r="D16" s="124" t="s">
        <v>86</v>
      </c>
      <c r="E16" s="125"/>
      <c r="F16" s="126"/>
      <c r="G16" s="127"/>
    </row>
    <row r="17" spans="1:7" ht="36.6" customHeight="1" x14ac:dyDescent="0.25">
      <c r="A17" s="55" t="s">
        <v>71</v>
      </c>
      <c r="B17" s="56"/>
      <c r="C17" s="57"/>
      <c r="D17" s="124" t="s">
        <v>72</v>
      </c>
      <c r="E17" s="125"/>
      <c r="F17" s="126"/>
      <c r="G17" s="127"/>
    </row>
    <row r="20" spans="1:7" x14ac:dyDescent="0.25">
      <c r="A20" s="128" t="s">
        <v>17</v>
      </c>
      <c r="B20" s="123"/>
      <c r="C20" s="123"/>
      <c r="D20" s="123"/>
      <c r="E20" s="123"/>
      <c r="F20" s="123"/>
      <c r="G20" s="123"/>
    </row>
    <row r="21" spans="1:7" x14ac:dyDescent="0.25">
      <c r="A21" s="128"/>
      <c r="B21" s="123"/>
      <c r="C21" s="123"/>
      <c r="D21" s="123"/>
      <c r="E21" s="123"/>
      <c r="F21" s="123"/>
      <c r="G21" s="123"/>
    </row>
    <row r="22" spans="1:7" x14ac:dyDescent="0.25">
      <c r="A22" s="128"/>
      <c r="B22" s="123"/>
      <c r="C22" s="123"/>
      <c r="D22" s="123"/>
      <c r="E22" s="123"/>
      <c r="F22" s="123"/>
      <c r="G22" s="123"/>
    </row>
    <row r="23" spans="1:7" x14ac:dyDescent="0.25">
      <c r="A23" s="128"/>
      <c r="B23" s="123"/>
      <c r="C23" s="123"/>
      <c r="D23" s="123"/>
      <c r="E23" s="123"/>
      <c r="F23" s="123"/>
      <c r="G23" s="123"/>
    </row>
    <row r="24" spans="1:7" x14ac:dyDescent="0.25">
      <c r="A24" s="128"/>
      <c r="B24" s="123"/>
      <c r="C24" s="123"/>
      <c r="D24" s="123"/>
      <c r="E24" s="123"/>
      <c r="F24" s="123"/>
      <c r="G24" s="123"/>
    </row>
    <row r="25" spans="1:7" ht="18" x14ac:dyDescent="0.35">
      <c r="A25" s="58"/>
    </row>
    <row r="26" spans="1:7" x14ac:dyDescent="0.25">
      <c r="A26" s="128" t="s">
        <v>75</v>
      </c>
      <c r="B26" s="123"/>
      <c r="C26" s="123"/>
      <c r="D26" s="123"/>
      <c r="E26" s="123"/>
      <c r="F26" s="123"/>
      <c r="G26" s="123"/>
    </row>
    <row r="27" spans="1:7" x14ac:dyDescent="0.25">
      <c r="A27" s="128"/>
      <c r="B27" s="123"/>
      <c r="C27" s="123"/>
      <c r="D27" s="123"/>
      <c r="E27" s="123"/>
      <c r="F27" s="123"/>
      <c r="G27" s="123"/>
    </row>
    <row r="28" spans="1:7" x14ac:dyDescent="0.25">
      <c r="A28" s="128"/>
      <c r="B28" s="123"/>
      <c r="C28" s="123"/>
      <c r="D28" s="123"/>
      <c r="E28" s="123"/>
      <c r="F28" s="123"/>
      <c r="G28" s="123"/>
    </row>
    <row r="29" spans="1:7" x14ac:dyDescent="0.25">
      <c r="A29" s="128"/>
      <c r="B29" s="123"/>
      <c r="C29" s="123"/>
      <c r="D29" s="123"/>
      <c r="E29" s="123"/>
      <c r="F29" s="123"/>
      <c r="G29" s="123"/>
    </row>
    <row r="30" spans="1:7" x14ac:dyDescent="0.25">
      <c r="A30" s="128"/>
      <c r="B30" s="123"/>
      <c r="C30" s="123"/>
      <c r="D30" s="123"/>
      <c r="E30" s="123"/>
      <c r="F30" s="123"/>
      <c r="G30" s="123"/>
    </row>
    <row r="32" spans="1:7" ht="17.399999999999999" x14ac:dyDescent="0.3">
      <c r="A32" s="59" t="s">
        <v>94</v>
      </c>
    </row>
    <row r="33" spans="1:7" ht="17.399999999999999" x14ac:dyDescent="0.3">
      <c r="A33" s="59" t="s">
        <v>95</v>
      </c>
    </row>
    <row r="34" spans="1:7" ht="17.399999999999999" x14ac:dyDescent="0.3">
      <c r="A34" s="59"/>
    </row>
    <row r="35" spans="1:7" ht="46.2" customHeight="1" x14ac:dyDescent="0.3">
      <c r="A35" s="59"/>
    </row>
    <row r="36" spans="1:7" x14ac:dyDescent="0.25">
      <c r="A36" s="121"/>
      <c r="B36" s="121"/>
      <c r="C36" s="121"/>
      <c r="D36" s="121"/>
      <c r="E36" s="121"/>
      <c r="F36" s="121"/>
      <c r="G36" s="121"/>
    </row>
    <row r="37" spans="1:7" x14ac:dyDescent="0.25">
      <c r="A37" s="121"/>
      <c r="B37" s="121"/>
      <c r="C37" s="121"/>
      <c r="D37" s="121"/>
      <c r="E37" s="121"/>
      <c r="F37" s="121"/>
      <c r="G37" s="121"/>
    </row>
    <row r="38" spans="1:7" x14ac:dyDescent="0.25">
      <c r="A38" s="121"/>
      <c r="B38" s="121"/>
      <c r="C38" s="121"/>
      <c r="D38" s="121"/>
      <c r="E38" s="121"/>
      <c r="F38" s="121"/>
      <c r="G38" s="121"/>
    </row>
    <row r="39" spans="1:7" x14ac:dyDescent="0.25">
      <c r="A39" s="121"/>
      <c r="B39" s="121"/>
      <c r="C39" s="121"/>
      <c r="D39" s="121"/>
      <c r="E39" s="121"/>
      <c r="F39" s="121"/>
      <c r="G39" s="121"/>
    </row>
    <row r="40" spans="1:7" x14ac:dyDescent="0.25">
      <c r="A40" s="121"/>
      <c r="B40" s="121"/>
      <c r="C40" s="121"/>
      <c r="D40" s="121"/>
      <c r="E40" s="121"/>
      <c r="F40" s="121"/>
      <c r="G40" s="121"/>
    </row>
    <row r="41" spans="1:7" x14ac:dyDescent="0.25">
      <c r="A41" s="121"/>
      <c r="B41" s="121"/>
      <c r="C41" s="121"/>
      <c r="D41" s="121"/>
      <c r="E41" s="121"/>
      <c r="F41" s="121"/>
      <c r="G41" s="121"/>
    </row>
    <row r="42" spans="1:7" x14ac:dyDescent="0.25">
      <c r="A42" s="60"/>
    </row>
  </sheetData>
  <mergeCells count="26">
    <mergeCell ref="A20:A24"/>
    <mergeCell ref="A26:A30"/>
    <mergeCell ref="B26:G30"/>
    <mergeCell ref="A36:G36"/>
    <mergeCell ref="A37:G37"/>
    <mergeCell ref="A39:G39"/>
    <mergeCell ref="A40:G40"/>
    <mergeCell ref="A41:G41"/>
    <mergeCell ref="A38:G38"/>
    <mergeCell ref="D2:F2"/>
    <mergeCell ref="B20:G24"/>
    <mergeCell ref="D15:E15"/>
    <mergeCell ref="F15:G15"/>
    <mergeCell ref="D16:E16"/>
    <mergeCell ref="F16:G16"/>
    <mergeCell ref="D17:E17"/>
    <mergeCell ref="F17:G17"/>
    <mergeCell ref="D13:E13"/>
    <mergeCell ref="F13:G13"/>
    <mergeCell ref="D14:E14"/>
    <mergeCell ref="F14:G14"/>
    <mergeCell ref="A8:G8"/>
    <mergeCell ref="A7:G7"/>
    <mergeCell ref="A6:G6"/>
    <mergeCell ref="A9:G9"/>
    <mergeCell ref="A10:G10"/>
  </mergeCells>
  <pageMargins left="0.15833333333333299" right="8.3333333333333301E-2" top="0.19166666666666701" bottom="0" header="0.3" footer="0.3"/>
  <pageSetup paperSize="9" scale="9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B07A09-D50C-4943-9807-0DD382FD0141}">
  <sheetPr codeName="Feuil17">
    <pageSetUpPr fitToPage="1"/>
  </sheetPr>
  <dimension ref="A1:J50"/>
  <sheetViews>
    <sheetView view="pageBreakPreview" topLeftCell="A34" zoomScaleNormal="100" zoomScaleSheetLayoutView="100" workbookViewId="0">
      <selection sqref="A1:E5"/>
    </sheetView>
  </sheetViews>
  <sheetFormatPr baseColWidth="10" defaultRowHeight="14.4" x14ac:dyDescent="0.3"/>
  <cols>
    <col min="1" max="1" width="12.109375" style="21" customWidth="1"/>
    <col min="2" max="2" width="30.88671875" style="21" customWidth="1"/>
    <col min="3" max="3" width="11.33203125" style="21" customWidth="1"/>
    <col min="4" max="4" width="10.5546875" style="21" customWidth="1"/>
    <col min="5" max="5" width="12.88671875" style="21" customWidth="1"/>
    <col min="6" max="6" width="13.88671875" style="21" customWidth="1"/>
    <col min="7" max="7" width="11.6640625" style="21" customWidth="1"/>
    <col min="8" max="8" width="15.44140625" style="21" customWidth="1"/>
    <col min="9" max="9" width="15.33203125" style="21" customWidth="1"/>
  </cols>
  <sheetData>
    <row r="1" spans="1:10" ht="28.2" customHeight="1" x14ac:dyDescent="0.3">
      <c r="A1" s="150"/>
      <c r="B1" s="150"/>
      <c r="C1" s="150"/>
      <c r="D1" s="150"/>
      <c r="E1" s="62"/>
      <c r="F1" s="152" t="s">
        <v>69</v>
      </c>
      <c r="G1" s="152"/>
      <c r="H1" s="152"/>
      <c r="I1" s="152"/>
    </row>
    <row r="2" spans="1:10" ht="14.4" customHeight="1" x14ac:dyDescent="0.3">
      <c r="A2" s="134"/>
      <c r="B2" s="134"/>
      <c r="C2" s="134"/>
      <c r="D2" s="134"/>
      <c r="E2" s="134"/>
      <c r="F2" s="153"/>
      <c r="G2" s="153"/>
      <c r="H2" s="153"/>
      <c r="I2" s="153"/>
    </row>
    <row r="3" spans="1:10" ht="22.2" customHeight="1" x14ac:dyDescent="0.3">
      <c r="A3" s="134"/>
      <c r="B3" s="134"/>
      <c r="C3" s="134"/>
      <c r="D3" s="134"/>
      <c r="E3" s="135"/>
      <c r="F3" s="156" t="s">
        <v>89</v>
      </c>
      <c r="G3" s="157"/>
      <c r="H3" s="159"/>
      <c r="I3" s="160"/>
    </row>
    <row r="4" spans="1:10" ht="19.95" customHeight="1" x14ac:dyDescent="0.3">
      <c r="A4" s="134"/>
      <c r="B4" s="134"/>
      <c r="C4" s="134"/>
      <c r="D4" s="134"/>
      <c r="E4" s="135"/>
      <c r="F4" s="156" t="s">
        <v>76</v>
      </c>
      <c r="G4" s="157"/>
      <c r="H4" s="161"/>
      <c r="I4" s="161"/>
      <c r="J4" s="19"/>
    </row>
    <row r="5" spans="1:10" ht="21" customHeight="1" x14ac:dyDescent="0.3">
      <c r="A5" s="134"/>
      <c r="B5" s="134"/>
      <c r="C5" s="134"/>
      <c r="D5" s="134"/>
      <c r="E5" s="135"/>
      <c r="F5" s="158" t="s">
        <v>90</v>
      </c>
      <c r="G5" s="158"/>
      <c r="H5" s="161"/>
      <c r="I5" s="162"/>
    </row>
    <row r="6" spans="1:10" x14ac:dyDescent="0.3">
      <c r="F6" s="154"/>
      <c r="G6" s="154"/>
      <c r="H6" s="155"/>
      <c r="I6" s="155"/>
    </row>
    <row r="7" spans="1:10" ht="23.4" customHeight="1" x14ac:dyDescent="0.3">
      <c r="A7" s="73"/>
      <c r="B7" s="74"/>
      <c r="C7" s="74"/>
      <c r="D7" s="63"/>
      <c r="E7" s="63"/>
      <c r="F7" s="64"/>
      <c r="G7" s="64"/>
      <c r="H7" s="64"/>
      <c r="I7" s="64"/>
    </row>
    <row r="8" spans="1:10" ht="15.6" x14ac:dyDescent="0.3">
      <c r="A8" s="130"/>
      <c r="B8" s="130"/>
      <c r="C8" s="130"/>
      <c r="D8" s="130"/>
      <c r="E8" s="130"/>
      <c r="F8" s="130"/>
      <c r="G8" s="130"/>
      <c r="H8" s="130"/>
      <c r="I8" s="130"/>
    </row>
    <row r="9" spans="1:10" ht="21" customHeight="1" x14ac:dyDescent="0.3">
      <c r="A9" s="130"/>
      <c r="B9" s="130"/>
      <c r="C9" s="130"/>
      <c r="D9" s="130"/>
      <c r="E9" s="130"/>
      <c r="F9" s="130"/>
      <c r="G9" s="130"/>
      <c r="H9" s="130"/>
      <c r="I9" s="130"/>
    </row>
    <row r="10" spans="1:10" ht="15.6" x14ac:dyDescent="0.3">
      <c r="A10" s="136"/>
      <c r="B10" s="136"/>
      <c r="C10" s="136"/>
      <c r="D10" s="136"/>
      <c r="E10" s="136"/>
      <c r="F10" s="136"/>
      <c r="G10" s="136"/>
      <c r="H10" s="136"/>
      <c r="I10" s="136"/>
    </row>
    <row r="11" spans="1:10" ht="15.6" x14ac:dyDescent="0.3">
      <c r="A11" s="129"/>
      <c r="B11" s="129"/>
      <c r="C11" s="129"/>
      <c r="D11" s="129"/>
      <c r="E11" s="129"/>
      <c r="F11" s="129"/>
      <c r="G11" s="129"/>
      <c r="H11" s="129"/>
      <c r="I11" s="129"/>
    </row>
    <row r="12" spans="1:10" ht="15.6" x14ac:dyDescent="0.3">
      <c r="A12" s="130"/>
      <c r="B12" s="130"/>
      <c r="C12" s="130"/>
      <c r="D12" s="130"/>
      <c r="E12" s="130"/>
      <c r="F12" s="130"/>
      <c r="G12" s="130"/>
      <c r="H12" s="130"/>
      <c r="I12" s="130"/>
    </row>
    <row r="13" spans="1:10" ht="15.6" x14ac:dyDescent="0.3">
      <c r="A13" s="130"/>
      <c r="B13" s="130"/>
      <c r="C13" s="130"/>
      <c r="D13" s="130"/>
      <c r="E13" s="130"/>
      <c r="F13" s="130"/>
      <c r="G13" s="130"/>
      <c r="H13" s="130"/>
      <c r="I13" s="130"/>
    </row>
    <row r="14" spans="1:10" ht="15.6" x14ac:dyDescent="0.3">
      <c r="A14" s="131"/>
      <c r="B14" s="131"/>
      <c r="C14" s="131"/>
      <c r="D14" s="131"/>
      <c r="E14" s="131"/>
      <c r="F14" s="131"/>
      <c r="G14" s="131"/>
      <c r="H14" s="131"/>
      <c r="I14" s="131"/>
    </row>
    <row r="15" spans="1:10" ht="27.6" x14ac:dyDescent="0.3">
      <c r="A15" s="65" t="s">
        <v>238</v>
      </c>
      <c r="B15" s="65" t="s">
        <v>240</v>
      </c>
      <c r="C15" s="65" t="s">
        <v>96</v>
      </c>
      <c r="D15" s="65" t="s">
        <v>9</v>
      </c>
      <c r="E15" s="65" t="s">
        <v>97</v>
      </c>
      <c r="F15" s="65" t="s">
        <v>81</v>
      </c>
      <c r="G15" s="65" t="s">
        <v>98</v>
      </c>
      <c r="H15" s="65" t="s">
        <v>99</v>
      </c>
      <c r="I15" s="65" t="s">
        <v>80</v>
      </c>
    </row>
    <row r="16" spans="1:10" ht="25.2" customHeight="1" x14ac:dyDescent="0.3">
      <c r="A16" s="98"/>
      <c r="B16" s="98"/>
      <c r="C16" s="99"/>
      <c r="D16" s="99"/>
      <c r="E16" s="66"/>
      <c r="F16" s="66"/>
      <c r="G16" s="100"/>
      <c r="H16" s="66"/>
      <c r="I16" s="66"/>
    </row>
    <row r="17" spans="1:9" ht="25.2" customHeight="1" x14ac:dyDescent="0.3">
      <c r="A17" s="98"/>
      <c r="B17" s="98"/>
      <c r="C17" s="99"/>
      <c r="D17" s="99"/>
      <c r="E17" s="66"/>
      <c r="F17" s="66"/>
      <c r="G17" s="100"/>
      <c r="H17" s="66"/>
      <c r="I17" s="66"/>
    </row>
    <row r="18" spans="1:9" ht="25.2" customHeight="1" x14ac:dyDescent="0.3">
      <c r="A18" s="98"/>
      <c r="B18" s="98"/>
      <c r="C18" s="99"/>
      <c r="D18" s="99"/>
      <c r="E18" s="66"/>
      <c r="F18" s="66"/>
      <c r="G18" s="100"/>
      <c r="H18" s="66"/>
      <c r="I18" s="66"/>
    </row>
    <row r="19" spans="1:9" ht="25.2" customHeight="1" x14ac:dyDescent="0.3">
      <c r="A19" s="98"/>
      <c r="B19" s="98"/>
      <c r="C19" s="99"/>
      <c r="D19" s="99"/>
      <c r="E19" s="66"/>
      <c r="F19" s="66"/>
      <c r="G19" s="100"/>
      <c r="H19" s="66"/>
      <c r="I19" s="66"/>
    </row>
    <row r="20" spans="1:9" ht="25.2" customHeight="1" x14ac:dyDescent="0.3">
      <c r="A20" s="98"/>
      <c r="B20" s="98"/>
      <c r="C20" s="99"/>
      <c r="D20" s="99"/>
      <c r="E20" s="66"/>
      <c r="F20" s="66"/>
      <c r="G20" s="100"/>
      <c r="H20" s="66"/>
      <c r="I20" s="66"/>
    </row>
    <row r="21" spans="1:9" ht="25.2" customHeight="1" x14ac:dyDescent="0.3">
      <c r="A21" s="98"/>
      <c r="B21" s="98"/>
      <c r="C21" s="99"/>
      <c r="D21" s="99"/>
      <c r="E21" s="66"/>
      <c r="F21" s="66"/>
      <c r="G21" s="100"/>
      <c r="H21" s="66"/>
      <c r="I21" s="66"/>
    </row>
    <row r="22" spans="1:9" ht="25.2" customHeight="1" x14ac:dyDescent="0.3">
      <c r="A22" s="98"/>
      <c r="B22" s="98"/>
      <c r="C22" s="99"/>
      <c r="D22" s="99"/>
      <c r="E22" s="66"/>
      <c r="F22" s="66"/>
      <c r="G22" s="100"/>
      <c r="H22" s="66"/>
      <c r="I22" s="66"/>
    </row>
    <row r="23" spans="1:9" ht="25.2" customHeight="1" x14ac:dyDescent="0.3">
      <c r="A23" s="98"/>
      <c r="B23" s="98"/>
      <c r="C23" s="99"/>
      <c r="D23" s="99"/>
      <c r="E23" s="66"/>
      <c r="F23" s="66"/>
      <c r="G23" s="100"/>
      <c r="H23" s="66"/>
      <c r="I23" s="66"/>
    </row>
    <row r="24" spans="1:9" ht="25.2" customHeight="1" x14ac:dyDescent="0.3">
      <c r="A24" s="98"/>
      <c r="B24" s="98"/>
      <c r="C24" s="99"/>
      <c r="D24" s="99"/>
      <c r="E24" s="66"/>
      <c r="F24" s="66"/>
      <c r="G24" s="100"/>
      <c r="H24" s="66"/>
      <c r="I24" s="66"/>
    </row>
    <row r="25" spans="1:9" ht="25.2" customHeight="1" x14ac:dyDescent="0.3">
      <c r="A25" s="98"/>
      <c r="B25" s="98"/>
      <c r="C25" s="99"/>
      <c r="D25" s="99"/>
      <c r="E25" s="66"/>
      <c r="F25" s="66"/>
      <c r="G25" s="100"/>
      <c r="H25" s="66"/>
      <c r="I25" s="66"/>
    </row>
    <row r="26" spans="1:9" ht="25.2" customHeight="1" x14ac:dyDescent="0.3">
      <c r="A26" s="98"/>
      <c r="B26" s="98"/>
      <c r="C26" s="99"/>
      <c r="D26" s="99"/>
      <c r="E26" s="66"/>
      <c r="F26" s="66"/>
      <c r="G26" s="100"/>
      <c r="H26" s="66"/>
      <c r="I26" s="66"/>
    </row>
    <row r="27" spans="1:9" ht="25.2" customHeight="1" x14ac:dyDescent="0.3">
      <c r="A27" s="98"/>
      <c r="B27" s="98"/>
      <c r="C27" s="99"/>
      <c r="D27" s="99"/>
      <c r="E27" s="66"/>
      <c r="F27" s="66"/>
      <c r="G27" s="100"/>
      <c r="H27" s="66"/>
      <c r="I27" s="66"/>
    </row>
    <row r="28" spans="1:9" ht="25.2" customHeight="1" x14ac:dyDescent="0.3">
      <c r="A28" s="98"/>
      <c r="B28" s="98"/>
      <c r="C28" s="99"/>
      <c r="D28" s="99"/>
      <c r="E28" s="66"/>
      <c r="F28" s="66"/>
      <c r="G28" s="100"/>
      <c r="H28" s="66"/>
      <c r="I28" s="66"/>
    </row>
    <row r="29" spans="1:9" ht="25.2" customHeight="1" x14ac:dyDescent="0.3">
      <c r="A29" s="98"/>
      <c r="B29" s="98"/>
      <c r="C29" s="99"/>
      <c r="D29" s="99"/>
      <c r="E29" s="66"/>
      <c r="F29" s="66"/>
      <c r="G29" s="100"/>
      <c r="H29" s="66"/>
      <c r="I29" s="66"/>
    </row>
    <row r="30" spans="1:9" ht="25.2" customHeight="1" x14ac:dyDescent="0.3">
      <c r="A30" s="98"/>
      <c r="B30" s="98"/>
      <c r="C30" s="99"/>
      <c r="D30" s="99"/>
      <c r="E30" s="66"/>
      <c r="F30" s="66"/>
      <c r="G30" s="100"/>
      <c r="H30" s="66"/>
      <c r="I30" s="66"/>
    </row>
    <row r="31" spans="1:9" ht="25.2" customHeight="1" x14ac:dyDescent="0.3">
      <c r="A31" s="98"/>
      <c r="B31" s="98"/>
      <c r="C31" s="99"/>
      <c r="D31" s="99"/>
      <c r="E31" s="66"/>
      <c r="F31" s="66"/>
      <c r="G31" s="100"/>
      <c r="H31" s="66"/>
      <c r="I31" s="66"/>
    </row>
    <row r="32" spans="1:9" ht="25.2" customHeight="1" x14ac:dyDescent="0.3">
      <c r="A32" s="98"/>
      <c r="B32" s="98"/>
      <c r="C32" s="99"/>
      <c r="D32" s="99"/>
      <c r="E32" s="66"/>
      <c r="F32" s="66"/>
      <c r="G32" s="100"/>
      <c r="H32" s="66"/>
      <c r="I32" s="66"/>
    </row>
    <row r="34" spans="1:9" ht="17.399999999999999" x14ac:dyDescent="0.3">
      <c r="A34" s="163" t="s">
        <v>100</v>
      </c>
      <c r="B34" s="163"/>
    </row>
    <row r="35" spans="1:9" ht="30.6" customHeight="1" x14ac:dyDescent="0.3">
      <c r="A35" s="140"/>
      <c r="B35" s="141"/>
      <c r="C35" s="142"/>
      <c r="D35" s="67"/>
      <c r="F35" s="133" t="s">
        <v>79</v>
      </c>
      <c r="G35" s="133"/>
      <c r="H35" s="132"/>
      <c r="I35" s="132"/>
    </row>
    <row r="36" spans="1:9" ht="25.2" customHeight="1" x14ac:dyDescent="0.3">
      <c r="A36" s="143"/>
      <c r="B36" s="144"/>
      <c r="C36" s="145"/>
      <c r="D36" s="67"/>
      <c r="F36" s="133" t="s">
        <v>92</v>
      </c>
      <c r="G36" s="133"/>
      <c r="H36" s="132"/>
      <c r="I36" s="132"/>
    </row>
    <row r="37" spans="1:9" ht="27" customHeight="1" x14ac:dyDescent="0.3">
      <c r="A37" s="143"/>
      <c r="B37" s="144"/>
      <c r="C37" s="145"/>
      <c r="D37" s="67"/>
      <c r="F37" s="133" t="s">
        <v>93</v>
      </c>
      <c r="G37" s="133"/>
      <c r="H37" s="132"/>
      <c r="I37" s="132"/>
    </row>
    <row r="38" spans="1:9" ht="24.6" customHeight="1" x14ac:dyDescent="0.3">
      <c r="A38" s="146"/>
      <c r="B38" s="147"/>
      <c r="C38" s="148"/>
      <c r="F38" s="133" t="s">
        <v>86</v>
      </c>
      <c r="G38" s="133"/>
      <c r="H38" s="132"/>
      <c r="I38" s="132"/>
    </row>
    <row r="39" spans="1:9" ht="17.399999999999999" x14ac:dyDescent="0.3">
      <c r="A39" s="68"/>
      <c r="B39" s="68"/>
      <c r="C39" s="68"/>
      <c r="F39" s="149" t="s">
        <v>72</v>
      </c>
      <c r="G39" s="149"/>
      <c r="H39" s="151"/>
      <c r="I39" s="151"/>
    </row>
    <row r="40" spans="1:9" ht="21.6" customHeight="1" x14ac:dyDescent="0.3">
      <c r="A40" s="139" t="s">
        <v>17</v>
      </c>
      <c r="B40" s="139"/>
      <c r="F40" s="69"/>
      <c r="G40" s="69"/>
      <c r="H40" s="70"/>
      <c r="I40" s="70"/>
    </row>
    <row r="41" spans="1:9" ht="31.2" customHeight="1" x14ac:dyDescent="0.3">
      <c r="A41" s="140"/>
      <c r="B41" s="141"/>
      <c r="C41" s="142"/>
      <c r="D41" s="137"/>
      <c r="E41" s="138"/>
      <c r="F41" s="138"/>
      <c r="G41" s="138"/>
      <c r="H41" s="138"/>
      <c r="I41" s="138"/>
    </row>
    <row r="42" spans="1:9" ht="35.4" customHeight="1" x14ac:dyDescent="0.3">
      <c r="A42" s="143"/>
      <c r="B42" s="144"/>
      <c r="C42" s="145"/>
      <c r="D42" s="137"/>
      <c r="E42" s="138"/>
      <c r="F42" s="138"/>
      <c r="G42" s="138"/>
      <c r="H42" s="138"/>
      <c r="I42" s="138"/>
    </row>
    <row r="43" spans="1:9" ht="35.4" customHeight="1" x14ac:dyDescent="0.3">
      <c r="A43" s="146"/>
      <c r="B43" s="147"/>
      <c r="C43" s="148"/>
      <c r="D43" s="137"/>
      <c r="E43" s="138"/>
      <c r="F43" s="138"/>
      <c r="G43" s="138"/>
      <c r="H43" s="138"/>
      <c r="I43" s="138"/>
    </row>
    <row r="44" spans="1:9" x14ac:dyDescent="0.3">
      <c r="A44" s="60"/>
    </row>
    <row r="45" spans="1:9" x14ac:dyDescent="0.3">
      <c r="A45" s="60"/>
    </row>
    <row r="46" spans="1:9" x14ac:dyDescent="0.3">
      <c r="A46" s="60"/>
    </row>
    <row r="47" spans="1:9" x14ac:dyDescent="0.3">
      <c r="A47" s="60"/>
    </row>
    <row r="48" spans="1:9" x14ac:dyDescent="0.3">
      <c r="A48" s="60"/>
    </row>
    <row r="50" spans="6:9" x14ac:dyDescent="0.3">
      <c r="F50" s="71"/>
      <c r="G50" s="71"/>
      <c r="H50" s="71"/>
      <c r="I50" s="71"/>
    </row>
  </sheetData>
  <mergeCells count="36">
    <mergeCell ref="A1:D1"/>
    <mergeCell ref="H35:I35"/>
    <mergeCell ref="H39:I39"/>
    <mergeCell ref="F1:I2"/>
    <mergeCell ref="F6:G6"/>
    <mergeCell ref="H6:I6"/>
    <mergeCell ref="F3:G3"/>
    <mergeCell ref="F4:G4"/>
    <mergeCell ref="F5:G5"/>
    <mergeCell ref="H3:I3"/>
    <mergeCell ref="H4:I4"/>
    <mergeCell ref="H5:I5"/>
    <mergeCell ref="F38:G38"/>
    <mergeCell ref="H37:I37"/>
    <mergeCell ref="A34:B34"/>
    <mergeCell ref="A2:E2"/>
    <mergeCell ref="D41:I43"/>
    <mergeCell ref="F35:G35"/>
    <mergeCell ref="A40:B40"/>
    <mergeCell ref="A41:C43"/>
    <mergeCell ref="F39:G39"/>
    <mergeCell ref="F37:G37"/>
    <mergeCell ref="A35:C38"/>
    <mergeCell ref="H38:I38"/>
    <mergeCell ref="A3:E3"/>
    <mergeCell ref="A4:E4"/>
    <mergeCell ref="A5:E5"/>
    <mergeCell ref="A10:I10"/>
    <mergeCell ref="A9:I9"/>
    <mergeCell ref="A8:I8"/>
    <mergeCell ref="A11:I11"/>
    <mergeCell ref="A12:I12"/>
    <mergeCell ref="A13:I13"/>
    <mergeCell ref="A14:I14"/>
    <mergeCell ref="H36:I36"/>
    <mergeCell ref="F36:G36"/>
  </mergeCells>
  <pageMargins left="6.6666666666666666E-2" right="0" top="0.196850393700787" bottom="0.15748031496063" header="0.118110236220472" footer="0.118110236220472"/>
  <pageSetup paperSize="9" scale="77"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DD2BF-7737-43D9-8D4B-74CC8F5BC41C}">
  <sheetPr codeName="Feuil3"/>
  <dimension ref="A1:I1"/>
  <sheetViews>
    <sheetView workbookViewId="0">
      <selection activeCell="A2" sqref="A2:I3"/>
    </sheetView>
  </sheetViews>
  <sheetFormatPr baseColWidth="10" defaultRowHeight="14.4" x14ac:dyDescent="0.3"/>
  <sheetData>
    <row r="1" spans="1:9" x14ac:dyDescent="0.3">
      <c r="A1" s="27" t="s">
        <v>43</v>
      </c>
      <c r="B1" s="27" t="s">
        <v>42</v>
      </c>
      <c r="C1" s="27" t="s">
        <v>65</v>
      </c>
      <c r="D1" s="27" t="s">
        <v>48</v>
      </c>
      <c r="E1" s="27" t="s">
        <v>27</v>
      </c>
      <c r="F1" s="27" t="s">
        <v>28</v>
      </c>
      <c r="G1" s="27" t="s">
        <v>0</v>
      </c>
      <c r="H1" s="27" t="s">
        <v>26</v>
      </c>
      <c r="I1" s="27" t="s">
        <v>3</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D9A73-A6A3-4A0E-AEC3-A652E9F97730}">
  <sheetPr codeName="Feuil24"/>
  <dimension ref="A1:F1"/>
  <sheetViews>
    <sheetView workbookViewId="0">
      <selection activeCell="I19" sqref="I19"/>
    </sheetView>
  </sheetViews>
  <sheetFormatPr baseColWidth="10" defaultRowHeight="14.4" x14ac:dyDescent="0.3"/>
  <sheetData>
    <row r="1" spans="1:6" x14ac:dyDescent="0.3">
      <c r="A1" t="s">
        <v>89</v>
      </c>
      <c r="B1" t="s">
        <v>76</v>
      </c>
      <c r="C1" t="s">
        <v>90</v>
      </c>
      <c r="D1" t="s">
        <v>99</v>
      </c>
      <c r="E1" t="s">
        <v>80</v>
      </c>
      <c r="F1" t="s">
        <v>241</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6649F-CB98-41C0-A43C-ECE7A69D65A7}">
  <sheetPr codeName="Feuil25">
    <pageSetUpPr fitToPage="1"/>
  </sheetPr>
  <dimension ref="A1:F18"/>
  <sheetViews>
    <sheetView view="pageLayout" topLeftCell="A25" zoomScaleNormal="100" workbookViewId="0">
      <selection activeCell="A19" sqref="A19:XFD7000"/>
    </sheetView>
  </sheetViews>
  <sheetFormatPr baseColWidth="10" defaultRowHeight="14.4" x14ac:dyDescent="0.3"/>
  <cols>
    <col min="1" max="1" width="23.33203125" style="21" customWidth="1"/>
    <col min="2" max="3" width="14.5546875" style="21" customWidth="1"/>
    <col min="4" max="4" width="13.6640625" style="91" customWidth="1"/>
    <col min="5" max="5" width="16.5546875" style="91" customWidth="1"/>
    <col min="6" max="6" width="18.6640625" style="21" customWidth="1"/>
  </cols>
  <sheetData>
    <row r="1" spans="1:6" ht="17.399999999999999" x14ac:dyDescent="0.3">
      <c r="A1" s="163"/>
      <c r="B1" s="163"/>
      <c r="C1" s="163"/>
      <c r="D1" s="163"/>
      <c r="E1" s="163"/>
      <c r="F1" s="163"/>
    </row>
    <row r="2" spans="1:6" x14ac:dyDescent="0.3">
      <c r="A2" s="168" t="s">
        <v>234</v>
      </c>
      <c r="B2" s="169"/>
      <c r="C2" s="169"/>
      <c r="D2" s="169"/>
      <c r="E2" s="169"/>
      <c r="F2" s="169"/>
    </row>
    <row r="3" spans="1:6" x14ac:dyDescent="0.3">
      <c r="A3" s="169"/>
      <c r="B3" s="169"/>
      <c r="C3" s="169"/>
      <c r="D3" s="169"/>
      <c r="E3" s="169"/>
      <c r="F3" s="169"/>
    </row>
    <row r="4" spans="1:6" x14ac:dyDescent="0.3">
      <c r="A4" s="34"/>
      <c r="B4" s="34"/>
      <c r="C4" s="34"/>
      <c r="D4" s="89"/>
      <c r="E4" s="89"/>
      <c r="F4" s="34"/>
    </row>
    <row r="5" spans="1:6" x14ac:dyDescent="0.3">
      <c r="A5" s="170" t="s">
        <v>66</v>
      </c>
      <c r="B5" s="164"/>
      <c r="C5" s="166"/>
      <c r="D5" s="166"/>
      <c r="E5" s="166"/>
      <c r="F5" s="166"/>
    </row>
    <row r="6" spans="1:6" x14ac:dyDescent="0.3">
      <c r="A6" s="164" t="s">
        <v>107</v>
      </c>
      <c r="B6" s="164"/>
      <c r="C6" s="166"/>
      <c r="D6" s="166"/>
      <c r="E6" s="166"/>
      <c r="F6" s="166"/>
    </row>
    <row r="7" spans="1:6" x14ac:dyDescent="0.3">
      <c r="A7" s="164" t="s">
        <v>108</v>
      </c>
      <c r="B7" s="164"/>
      <c r="C7" s="166"/>
      <c r="D7" s="166"/>
      <c r="E7" s="166"/>
      <c r="F7" s="166"/>
    </row>
    <row r="8" spans="1:6" x14ac:dyDescent="0.3">
      <c r="A8" s="164" t="s">
        <v>7</v>
      </c>
      <c r="B8" s="164"/>
      <c r="C8" s="166"/>
      <c r="D8" s="166"/>
      <c r="E8" s="166"/>
      <c r="F8" s="166"/>
    </row>
    <row r="9" spans="1:6" x14ac:dyDescent="0.3">
      <c r="A9" s="171" t="s">
        <v>104</v>
      </c>
      <c r="B9" s="172"/>
      <c r="C9" s="177"/>
      <c r="D9" s="178"/>
      <c r="E9" s="178"/>
      <c r="F9" s="179"/>
    </row>
    <row r="10" spans="1:6" x14ac:dyDescent="0.3">
      <c r="A10" s="173"/>
      <c r="B10" s="174"/>
      <c r="C10" s="180"/>
      <c r="D10" s="181"/>
      <c r="E10" s="181"/>
      <c r="F10" s="182"/>
    </row>
    <row r="11" spans="1:6" x14ac:dyDescent="0.3">
      <c r="A11" s="175"/>
      <c r="B11" s="176"/>
      <c r="C11" s="183"/>
      <c r="D11" s="184"/>
      <c r="E11" s="184"/>
      <c r="F11" s="185"/>
    </row>
    <row r="12" spans="1:6" x14ac:dyDescent="0.3">
      <c r="A12" s="164" t="s">
        <v>103</v>
      </c>
      <c r="B12" s="164"/>
      <c r="C12" s="166"/>
      <c r="D12" s="166"/>
      <c r="E12" s="166"/>
      <c r="F12" s="166"/>
    </row>
    <row r="13" spans="1:6" x14ac:dyDescent="0.3">
      <c r="A13" s="164" t="s">
        <v>105</v>
      </c>
      <c r="B13" s="164"/>
      <c r="C13" s="167"/>
      <c r="D13" s="167"/>
      <c r="E13" s="167"/>
      <c r="F13" s="167"/>
    </row>
    <row r="14" spans="1:6" x14ac:dyDescent="0.3">
      <c r="A14" s="164" t="s">
        <v>85</v>
      </c>
      <c r="B14" s="164"/>
      <c r="C14" s="165"/>
      <c r="D14" s="165"/>
      <c r="E14" s="165"/>
      <c r="F14" s="165"/>
    </row>
    <row r="15" spans="1:6" x14ac:dyDescent="0.3">
      <c r="A15" s="164" t="s">
        <v>106</v>
      </c>
      <c r="B15" s="164"/>
      <c r="C15" s="165"/>
      <c r="D15" s="165"/>
      <c r="E15" s="165"/>
      <c r="F15" s="165"/>
    </row>
    <row r="16" spans="1:6" ht="4.95" customHeight="1" x14ac:dyDescent="0.3">
      <c r="A16" s="46"/>
      <c r="B16" s="46"/>
      <c r="C16" s="47"/>
      <c r="D16" s="90"/>
      <c r="E16" s="90"/>
      <c r="F16" s="47"/>
    </row>
    <row r="17" spans="1:6" ht="2.4" customHeight="1" x14ac:dyDescent="0.3"/>
    <row r="18" spans="1:6" x14ac:dyDescent="0.3">
      <c r="A18" s="31" t="s">
        <v>89</v>
      </c>
      <c r="B18" s="31" t="s">
        <v>76</v>
      </c>
      <c r="C18" s="31" t="s">
        <v>90</v>
      </c>
      <c r="D18" s="92" t="s">
        <v>82</v>
      </c>
      <c r="E18" s="92" t="s">
        <v>80</v>
      </c>
      <c r="F18" s="31" t="s">
        <v>70</v>
      </c>
    </row>
  </sheetData>
  <mergeCells count="20">
    <mergeCell ref="A1:F1"/>
    <mergeCell ref="A14:B14"/>
    <mergeCell ref="C14:F14"/>
    <mergeCell ref="A2:F3"/>
    <mergeCell ref="A5:B5"/>
    <mergeCell ref="A6:B6"/>
    <mergeCell ref="A8:B8"/>
    <mergeCell ref="C8:F8"/>
    <mergeCell ref="A9:B11"/>
    <mergeCell ref="C9:F11"/>
    <mergeCell ref="A15:B15"/>
    <mergeCell ref="C15:F15"/>
    <mergeCell ref="C5:F5"/>
    <mergeCell ref="C6:F6"/>
    <mergeCell ref="A7:B7"/>
    <mergeCell ref="C7:F7"/>
    <mergeCell ref="A13:B13"/>
    <mergeCell ref="C13:F13"/>
    <mergeCell ref="A12:B12"/>
    <mergeCell ref="C12:F12"/>
  </mergeCells>
  <pageMargins left="0.15748031496063" right="7.8740157480315001E-2" top="0.23622047244094499" bottom="0.79166666666666696" header="0.31496062992126" footer="0.31496062992126"/>
  <pageSetup paperSize="9" fitToHeight="0" orientation="portrait" r:id="rId1"/>
  <headerFooter>
    <oddFooter>&amp;L&amp;"Times New Roman,Normal"Fiche Client&amp;C&amp;"Times New Roman,Normal"Page &amp;P de &amp;N&amp;R&amp;"Times New Roman,Normal"&amp;T &amp;D</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2B32D-7686-4D61-BA83-D68B51ECC2D8}">
  <sheetPr codeName="Feuil10"/>
  <dimension ref="A1:P1"/>
  <sheetViews>
    <sheetView showRowColHeaders="0" topLeftCell="E1" workbookViewId="0">
      <selection sqref="A1:N1"/>
    </sheetView>
  </sheetViews>
  <sheetFormatPr baseColWidth="10" defaultRowHeight="14.4" x14ac:dyDescent="0.3"/>
  <cols>
    <col min="1" max="1" width="17.88671875" style="5" customWidth="1"/>
    <col min="2" max="3" width="11.5546875" style="5"/>
    <col min="4" max="4" width="28.33203125" style="5" customWidth="1"/>
    <col min="5" max="5" width="16.109375" style="5" customWidth="1"/>
    <col min="6" max="6" width="18.5546875" style="11" customWidth="1"/>
    <col min="7" max="7" width="18.5546875" style="5" customWidth="1"/>
    <col min="8" max="8" width="15.44140625" style="5" customWidth="1"/>
    <col min="9" max="10" width="20" style="5" customWidth="1"/>
    <col min="11" max="11" width="26.88671875" style="8" customWidth="1"/>
    <col min="12" max="12" width="19.44140625" style="8" customWidth="1"/>
    <col min="13" max="13" width="11.5546875" style="5"/>
    <col min="14" max="14" width="20" style="5" customWidth="1"/>
  </cols>
  <sheetData>
    <row r="1" spans="1:16" x14ac:dyDescent="0.3">
      <c r="A1" s="78" t="s">
        <v>10</v>
      </c>
      <c r="B1" s="78" t="s">
        <v>238</v>
      </c>
      <c r="C1" s="78" t="s">
        <v>239</v>
      </c>
      <c r="D1" s="78" t="s">
        <v>116</v>
      </c>
      <c r="E1" s="78" t="s">
        <v>117</v>
      </c>
      <c r="F1" s="79" t="s">
        <v>0</v>
      </c>
      <c r="G1" s="78" t="s">
        <v>26</v>
      </c>
      <c r="H1" s="78" t="s">
        <v>118</v>
      </c>
      <c r="I1" s="78" t="s">
        <v>9</v>
      </c>
      <c r="J1" s="78" t="s">
        <v>232</v>
      </c>
      <c r="K1" s="80" t="s">
        <v>85</v>
      </c>
      <c r="L1" s="80" t="s">
        <v>106</v>
      </c>
      <c r="M1" s="78" t="s">
        <v>15</v>
      </c>
      <c r="N1" s="78" t="s">
        <v>87</v>
      </c>
      <c r="P1" s="96">
        <f>COUNTA(K:K)-1</f>
        <v>0</v>
      </c>
    </row>
  </sheetData>
  <phoneticPr fontId="4" type="noConversion"/>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1EC2C-859E-4A05-BDCB-082415238735}">
  <sheetPr codeName="Feuil14"/>
  <dimension ref="A1:I15"/>
  <sheetViews>
    <sheetView workbookViewId="0">
      <selection activeCell="D4" sqref="D4"/>
    </sheetView>
  </sheetViews>
  <sheetFormatPr baseColWidth="10" defaultRowHeight="14.4" x14ac:dyDescent="0.3"/>
  <cols>
    <col min="1" max="1" width="21.33203125" customWidth="1"/>
    <col min="2" max="2" width="18.6640625" customWidth="1"/>
    <col min="3" max="3" width="18" customWidth="1"/>
    <col min="4" max="4" width="18.6640625" customWidth="1"/>
    <col min="5" max="5" width="18" customWidth="1"/>
    <col min="6" max="6" width="13.6640625" customWidth="1"/>
  </cols>
  <sheetData>
    <row r="1" spans="1:9" x14ac:dyDescent="0.3">
      <c r="A1" s="6" t="s">
        <v>12</v>
      </c>
      <c r="B1" s="6" t="s">
        <v>16</v>
      </c>
      <c r="C1" s="6" t="s">
        <v>242</v>
      </c>
      <c r="D1" s="6" t="s">
        <v>14</v>
      </c>
      <c r="E1" s="6" t="s">
        <v>243</v>
      </c>
      <c r="F1" s="18" t="s">
        <v>18</v>
      </c>
      <c r="G1" s="18" t="s">
        <v>19</v>
      </c>
      <c r="H1" s="18" t="s">
        <v>20</v>
      </c>
      <c r="I1" s="18" t="s">
        <v>21</v>
      </c>
    </row>
    <row r="2" spans="1:9" x14ac:dyDescent="0.3">
      <c r="A2" s="5" t="s">
        <v>2</v>
      </c>
      <c r="B2" s="5" t="s">
        <v>244</v>
      </c>
      <c r="C2" s="5">
        <f t="shared" ref="C2:C12" si="0">E2+1</f>
        <v>1</v>
      </c>
      <c r="D2" s="38" t="str">
        <f>CONCATENATE(B2,TEXT(C2," 00"))</f>
        <v>P 01</v>
      </c>
      <c r="E2" s="5">
        <v>0</v>
      </c>
      <c r="F2" s="8">
        <f ca="1">TODAY()</f>
        <v>46042</v>
      </c>
      <c r="G2" s="5">
        <f ca="1">MONTH(F2)</f>
        <v>1</v>
      </c>
      <c r="H2" s="5">
        <f ca="1">DAY(F2)</f>
        <v>20</v>
      </c>
      <c r="I2" s="5">
        <f ca="1">YEAR(F2)</f>
        <v>2026</v>
      </c>
    </row>
    <row r="3" spans="1:9" x14ac:dyDescent="0.3">
      <c r="A3" s="5" t="s">
        <v>66</v>
      </c>
      <c r="B3" s="5" t="s">
        <v>126</v>
      </c>
      <c r="C3" s="5">
        <f t="shared" si="0"/>
        <v>1</v>
      </c>
      <c r="D3" s="38" t="str">
        <f>CONCATENATE(B3,TEXT(C3," 0000"))</f>
        <v>CLT 0001</v>
      </c>
      <c r="E3" s="5">
        <v>0</v>
      </c>
    </row>
    <row r="4" spans="1:9" x14ac:dyDescent="0.3">
      <c r="A4" s="5" t="s">
        <v>13</v>
      </c>
      <c r="B4" s="5" t="s">
        <v>235</v>
      </c>
      <c r="C4" s="5">
        <f>E4+1</f>
        <v>1</v>
      </c>
      <c r="D4" s="38" t="str">
        <f ca="1">CONCATENATE(B4, TEXT(G2,"00"),I2,"-",TEXT(C4,"0000"))</f>
        <v>FV012026-0001</v>
      </c>
      <c r="E4" s="5">
        <v>0</v>
      </c>
      <c r="I4">
        <f ca="1">_xlfn.MAXIFS(FV!A:A,FV!R:R,"&gt;="&amp;DATE(YEAR(F2),MONTH(F2),1))+1</f>
        <v>1</v>
      </c>
    </row>
    <row r="5" spans="1:9" x14ac:dyDescent="0.3">
      <c r="A5" s="5" t="s">
        <v>23</v>
      </c>
      <c r="B5" s="5"/>
      <c r="C5" s="5">
        <f t="shared" si="0"/>
        <v>7</v>
      </c>
      <c r="D5" s="5">
        <f>C5</f>
        <v>7</v>
      </c>
      <c r="E5" s="5">
        <f>MAX(CP!A:A)+1</f>
        <v>6</v>
      </c>
    </row>
    <row r="6" spans="1:9" x14ac:dyDescent="0.3">
      <c r="A6" s="5" t="s">
        <v>24</v>
      </c>
      <c r="B6" s="5"/>
      <c r="C6" s="5">
        <f t="shared" si="0"/>
        <v>7</v>
      </c>
      <c r="D6" s="5">
        <f t="shared" ref="D6:D11" si="1">C6</f>
        <v>7</v>
      </c>
      <c r="E6" s="5">
        <f>MAX(MP!A:A)</f>
        <v>6</v>
      </c>
    </row>
    <row r="7" spans="1:9" x14ac:dyDescent="0.3">
      <c r="A7" s="5" t="s">
        <v>25</v>
      </c>
      <c r="B7" s="5"/>
      <c r="C7" s="5">
        <f t="shared" si="0"/>
        <v>6</v>
      </c>
      <c r="D7" s="5" t="s">
        <v>241</v>
      </c>
      <c r="E7" s="5">
        <f>MAX(TVA!A:A)</f>
        <v>5</v>
      </c>
    </row>
    <row r="8" spans="1:9" x14ac:dyDescent="0.3">
      <c r="A8" s="5" t="s">
        <v>32</v>
      </c>
      <c r="B8" s="5"/>
      <c r="C8" s="5">
        <f t="shared" si="0"/>
        <v>37</v>
      </c>
      <c r="D8" s="5">
        <f t="shared" si="1"/>
        <v>37</v>
      </c>
      <c r="E8" s="5">
        <f>MAX(SAC!A:A)</f>
        <v>36</v>
      </c>
    </row>
    <row r="9" spans="1:9" x14ac:dyDescent="0.3">
      <c r="A9" s="5" t="s">
        <v>8</v>
      </c>
      <c r="B9" s="5"/>
      <c r="C9" s="5">
        <f t="shared" si="0"/>
        <v>11</v>
      </c>
      <c r="D9" s="5">
        <f t="shared" si="1"/>
        <v>11</v>
      </c>
      <c r="E9" s="5">
        <f>MAX(Banque!A1:A14)</f>
        <v>10</v>
      </c>
    </row>
    <row r="10" spans="1:9" x14ac:dyDescent="0.3">
      <c r="A10" s="5" t="s">
        <v>5</v>
      </c>
      <c r="B10" s="5"/>
      <c r="C10" s="5">
        <f t="shared" si="0"/>
        <v>21</v>
      </c>
      <c r="D10" s="5">
        <f t="shared" si="1"/>
        <v>21</v>
      </c>
      <c r="E10" s="5">
        <f>MAX(Catégorie!A:A)</f>
        <v>20</v>
      </c>
    </row>
    <row r="11" spans="1:9" x14ac:dyDescent="0.3">
      <c r="A11" s="5" t="s">
        <v>9</v>
      </c>
      <c r="B11" s="5"/>
      <c r="C11" s="5">
        <f t="shared" si="0"/>
        <v>25</v>
      </c>
      <c r="D11" s="5">
        <f t="shared" si="1"/>
        <v>25</v>
      </c>
      <c r="E11" s="5">
        <f>MAX(Unité!A:A)</f>
        <v>24</v>
      </c>
    </row>
    <row r="12" spans="1:9" x14ac:dyDescent="0.3">
      <c r="A12" s="5" t="s">
        <v>35</v>
      </c>
      <c r="B12" s="5" t="s">
        <v>236</v>
      </c>
      <c r="C12" s="5">
        <f t="shared" si="0"/>
        <v>1</v>
      </c>
      <c r="D12" s="38" t="str">
        <f ca="1">CONCATENATE(B12, TEXT(G2,"00"),I2,"-",TEXT(C12,"0000"))</f>
        <v>PAI012026-0001</v>
      </c>
      <c r="E12" s="5">
        <v>0</v>
      </c>
    </row>
    <row r="13" spans="1:9" x14ac:dyDescent="0.3">
      <c r="A13" s="5"/>
      <c r="B13" s="5"/>
      <c r="C13" s="5"/>
      <c r="D13" s="5"/>
      <c r="E13" s="5"/>
    </row>
    <row r="14" spans="1:9" x14ac:dyDescent="0.3">
      <c r="A14" s="5"/>
      <c r="B14" s="5"/>
      <c r="C14" s="5"/>
      <c r="D14" s="5"/>
      <c r="E14" s="5"/>
    </row>
    <row r="15" spans="1:9" x14ac:dyDescent="0.3">
      <c r="A15" s="5"/>
      <c r="B15" s="5"/>
      <c r="C15" s="5"/>
      <c r="D15" s="5"/>
      <c r="E15" s="5"/>
    </row>
  </sheetData>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3EDA2-4C2F-4DDC-BA08-781875B05753}">
  <sheetPr codeName="Feuil12"/>
  <dimension ref="A1:M3"/>
  <sheetViews>
    <sheetView workbookViewId="0">
      <selection activeCell="G27" sqref="G27"/>
    </sheetView>
  </sheetViews>
  <sheetFormatPr baseColWidth="10" defaultRowHeight="14.4" x14ac:dyDescent="0.3"/>
  <cols>
    <col min="1" max="1" width="11.6640625" style="5" customWidth="1"/>
    <col min="2" max="4" width="11.5546875" style="5"/>
    <col min="5" max="5" width="17" style="5" customWidth="1"/>
    <col min="6" max="6" width="16.6640625" style="17" customWidth="1"/>
    <col min="7" max="7" width="24.44140625" style="5" customWidth="1"/>
    <col min="8" max="8" width="17.44140625" style="5" customWidth="1"/>
    <col min="9" max="9" width="15.6640625" style="5" customWidth="1"/>
    <col min="10" max="10" width="20.88671875" style="5" customWidth="1"/>
    <col min="11" max="11" width="11.5546875" style="5"/>
    <col min="12" max="12" width="24.44140625" style="5" customWidth="1"/>
  </cols>
  <sheetData>
    <row r="1" spans="1:13" ht="15.6" x14ac:dyDescent="0.3">
      <c r="A1" s="6" t="s">
        <v>6</v>
      </c>
      <c r="B1" s="6" t="s">
        <v>66</v>
      </c>
      <c r="C1" s="6" t="s">
        <v>119</v>
      </c>
      <c r="D1" s="6" t="s">
        <v>120</v>
      </c>
      <c r="E1" s="6" t="s">
        <v>121</v>
      </c>
      <c r="F1" s="16" t="s">
        <v>105</v>
      </c>
      <c r="G1" s="6" t="s">
        <v>103</v>
      </c>
      <c r="H1" s="6" t="s">
        <v>122</v>
      </c>
      <c r="I1" s="6" t="s">
        <v>85</v>
      </c>
      <c r="J1" s="6" t="s">
        <v>123</v>
      </c>
      <c r="K1" s="6" t="s">
        <v>50</v>
      </c>
      <c r="L1" s="6" t="s">
        <v>87</v>
      </c>
      <c r="M1" s="95">
        <f>COUNTA(I:I)-1</f>
        <v>0</v>
      </c>
    </row>
    <row r="2" spans="1:13" x14ac:dyDescent="0.3">
      <c r="H2" s="48"/>
      <c r="I2" s="9"/>
      <c r="J2" s="9"/>
    </row>
    <row r="3" spans="1:13" x14ac:dyDescent="0.3">
      <c r="H3" s="48"/>
      <c r="I3" s="9"/>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5</vt:i4>
      </vt:variant>
    </vt:vector>
  </HeadingPairs>
  <TitlesOfParts>
    <vt:vector size="6" baseType="lpstr">
      <vt:lpstr>Home</vt:lpstr>
      <vt:lpstr>ART</vt:lpstr>
      <vt:lpstr>Fiche_FRS!Impression_des_titres</vt:lpstr>
      <vt:lpstr>Statistiques!Impression_des_titres</vt:lpstr>
      <vt:lpstr>PaiementV!Zone_d_impression</vt:lpstr>
      <vt:lpstr>Statistiques!Zone_d_impression</vt:lpstr>
    </vt:vector>
  </TitlesOfParts>
  <Company>VBA Wizard Creations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ThinkPad</dc:creator>
  <cp:lastModifiedBy>Meryem BEN LAHBIB</cp:lastModifiedBy>
  <cp:lastPrinted>2026-01-06T10:13:44Z</cp:lastPrinted>
  <dcterms:created xsi:type="dcterms:W3CDTF">2023-03-30T12:03:26Z</dcterms:created>
  <dcterms:modified xsi:type="dcterms:W3CDTF">2026-01-20T14:39:30Z</dcterms:modified>
  <cp:version>1</cp:version>
</cp:coreProperties>
</file>